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Volumes/Administration/Executive/CRR/Publications/Issues_in_Brief/State and Local Funding Update 2020/"/>
    </mc:Choice>
  </mc:AlternateContent>
  <xr:revisionPtr revIDLastSave="0" documentId="13_ncr:1_{B7A4729E-33F0-464E-B174-A9F0DAA0B12F}" xr6:coauthVersionLast="36" xr6:coauthVersionMax="44" xr10:uidLastSave="{00000000-0000-0000-0000-000000000000}"/>
  <bookViews>
    <workbookView xWindow="11340" yWindow="820" windowWidth="32940" windowHeight="25220" xr2:uid="{00000000-000D-0000-FFFF-FFFF00000000}"/>
  </bookViews>
  <sheets>
    <sheet name="Figure 1" sheetId="2" r:id="rId1"/>
    <sheet name="Fig1 Data" sheetId="1" state="hidden" r:id="rId2"/>
    <sheet name="Figure 2" sheetId="3" r:id="rId3"/>
    <sheet name="Fig2 Data" sheetId="4" state="hidden" r:id="rId4"/>
    <sheet name="Figure A1" sheetId="9" r:id="rId5"/>
    <sheet name="Figure B1" sheetId="11" r:id="rId6"/>
    <sheet name="Missing2019s 4-8-20" sheetId="13" state="hidden" r:id="rId7"/>
    <sheet name="Table1 Data" sheetId="6" state="hidden" r:id="rId8"/>
    <sheet name="Table2 Data" sheetId="8" state="hidden" r:id="rId9"/>
    <sheet name="FigA1 Data" sheetId="10" state="hidden" r:id="rId10"/>
    <sheet name="FigA2 Data" sheetId="12" state="hidden" r:id="rId11"/>
    <sheet name="Outlier Cash Flows" sheetId="14" state="hidden" r:id="rId12"/>
    <sheet name="Outlier Cash Flows Check" sheetId="15" state="hidden" r:id="rId13"/>
    <sheet name="Fig2 Note" sheetId="16" state="hidden" r:id="rId14"/>
    <sheet name="Footnote1" sheetId="17" state="hidden" r:id="rId15"/>
    <sheet name="Footnote5" sheetId="18" state="hidden" r:id="rId16"/>
    <sheet name="SocSecCovered" sheetId="20" state="hidden" r:id="rId17"/>
  </sheets>
  <calcPr calcId="181029"/>
</workbook>
</file>

<file path=xl/calcChain.xml><?xml version="1.0" encoding="utf-8"?>
<calcChain xmlns="http://schemas.openxmlformats.org/spreadsheetml/2006/main">
  <c r="G10" i="17" l="1"/>
  <c r="F10" i="17"/>
  <c r="B10" i="17"/>
  <c r="G9" i="17"/>
  <c r="F9" i="17"/>
  <c r="B9" i="17"/>
  <c r="G8" i="17"/>
  <c r="F8" i="17"/>
  <c r="B8" i="17"/>
  <c r="G7" i="17"/>
  <c r="F7" i="17"/>
  <c r="B7" i="17"/>
  <c r="G6" i="17"/>
  <c r="F6" i="17"/>
  <c r="B6" i="17"/>
  <c r="G5" i="17"/>
  <c r="F5" i="17"/>
  <c r="B5" i="17"/>
  <c r="G4" i="17"/>
  <c r="F4" i="17"/>
  <c r="B4" i="17"/>
  <c r="G3" i="17"/>
  <c r="D11" i="17" s="1"/>
  <c r="F3" i="17"/>
  <c r="C11" i="17" s="1"/>
  <c r="B3" i="17"/>
  <c r="L116" i="13"/>
  <c r="J116" i="13"/>
  <c r="L115" i="13"/>
  <c r="J115" i="13"/>
  <c r="L114" i="13"/>
  <c r="J114" i="13"/>
  <c r="L113" i="13"/>
  <c r="J113" i="13"/>
  <c r="L112" i="13"/>
  <c r="J112" i="13"/>
  <c r="L111" i="13"/>
  <c r="J111" i="13"/>
  <c r="L110" i="13"/>
  <c r="J110" i="13"/>
  <c r="L109" i="13"/>
  <c r="J109" i="13"/>
  <c r="L108" i="13"/>
  <c r="J108" i="13"/>
  <c r="L107" i="13"/>
  <c r="J107" i="13"/>
  <c r="L106" i="13"/>
  <c r="J106" i="13"/>
  <c r="L105" i="13"/>
  <c r="J105" i="13"/>
  <c r="L104" i="13"/>
  <c r="J104" i="13"/>
  <c r="L103" i="13"/>
  <c r="J103" i="13"/>
  <c r="L102" i="13"/>
  <c r="J102" i="13"/>
  <c r="L101" i="13"/>
  <c r="J101" i="13"/>
  <c r="L100" i="13"/>
  <c r="J100" i="13"/>
  <c r="L99" i="13"/>
  <c r="J99" i="13"/>
  <c r="L98" i="13"/>
  <c r="J98" i="13"/>
  <c r="L97" i="13"/>
  <c r="J97" i="13"/>
  <c r="L96" i="13"/>
  <c r="J96" i="13"/>
  <c r="L95" i="13"/>
  <c r="J95" i="13"/>
  <c r="L94" i="13"/>
  <c r="J94" i="13"/>
  <c r="L93" i="13"/>
  <c r="J93" i="13"/>
  <c r="L92" i="13"/>
  <c r="J92" i="13"/>
  <c r="L91" i="13"/>
  <c r="J91" i="13"/>
  <c r="L90" i="13"/>
  <c r="J90" i="13"/>
  <c r="L89" i="13"/>
  <c r="J89" i="13"/>
  <c r="L88" i="13"/>
  <c r="J88" i="13"/>
  <c r="L87" i="13"/>
  <c r="J87" i="13"/>
  <c r="L86" i="13"/>
  <c r="J86" i="13"/>
  <c r="L85" i="13"/>
  <c r="J85" i="13"/>
  <c r="L84" i="13"/>
  <c r="J84" i="13"/>
  <c r="L83" i="13"/>
  <c r="J83" i="13"/>
  <c r="L82" i="13"/>
  <c r="J82" i="13"/>
  <c r="L81" i="13"/>
  <c r="J81" i="13"/>
  <c r="L80" i="13"/>
  <c r="J80" i="13"/>
  <c r="L79" i="13"/>
  <c r="J79" i="13"/>
  <c r="L78" i="13"/>
  <c r="J78" i="13"/>
  <c r="L77" i="13"/>
  <c r="J77" i="13"/>
  <c r="L76" i="13"/>
  <c r="J76" i="13"/>
  <c r="L75" i="13"/>
  <c r="J75" i="13"/>
  <c r="L74" i="13"/>
  <c r="J74" i="13"/>
  <c r="L73" i="13"/>
  <c r="J73" i="13"/>
  <c r="L72" i="13"/>
  <c r="J72" i="13"/>
  <c r="L71" i="13"/>
  <c r="J71" i="13"/>
  <c r="L70" i="13"/>
  <c r="J70" i="13"/>
  <c r="L69" i="13"/>
  <c r="J69" i="13"/>
  <c r="L68" i="13"/>
  <c r="J68" i="13"/>
  <c r="L67" i="13"/>
  <c r="J67" i="13"/>
  <c r="L66" i="13"/>
  <c r="J66" i="13"/>
  <c r="L65" i="13"/>
  <c r="J65" i="13"/>
  <c r="L64" i="13"/>
  <c r="J64" i="13"/>
  <c r="L63" i="13"/>
  <c r="J63" i="13"/>
  <c r="L62" i="13"/>
  <c r="J62" i="13"/>
  <c r="L61" i="13"/>
  <c r="J61" i="13"/>
  <c r="L60" i="13"/>
  <c r="J60" i="13"/>
  <c r="L59" i="13"/>
  <c r="J59" i="13"/>
  <c r="L58" i="13"/>
  <c r="J58" i="13"/>
  <c r="L57" i="13"/>
  <c r="J57" i="13"/>
  <c r="L56" i="13"/>
  <c r="J56" i="13"/>
  <c r="L55" i="13"/>
  <c r="J55" i="13"/>
  <c r="L54" i="13"/>
  <c r="J54" i="13"/>
  <c r="L53" i="13"/>
  <c r="J53" i="13"/>
  <c r="L52" i="13"/>
  <c r="J52" i="13"/>
  <c r="L51" i="13"/>
  <c r="J51" i="13"/>
  <c r="L50" i="13"/>
  <c r="J50" i="13"/>
  <c r="L49" i="13"/>
  <c r="J49" i="13"/>
  <c r="L48" i="13"/>
  <c r="J48" i="13"/>
  <c r="L47" i="13"/>
  <c r="J47" i="13"/>
  <c r="L46" i="13"/>
  <c r="J46" i="13"/>
  <c r="L45" i="13"/>
  <c r="J45" i="13"/>
  <c r="L44" i="13"/>
  <c r="J44" i="13"/>
  <c r="L43" i="13"/>
  <c r="J43" i="13"/>
  <c r="L42" i="13"/>
  <c r="J42" i="13"/>
  <c r="L41" i="13"/>
  <c r="J41" i="13"/>
  <c r="L40" i="13"/>
  <c r="J40" i="13"/>
  <c r="L39" i="13"/>
  <c r="J39" i="13"/>
  <c r="L38" i="13"/>
  <c r="J38" i="13"/>
  <c r="L37" i="13"/>
  <c r="J37" i="13"/>
  <c r="L36" i="13"/>
  <c r="J36" i="13"/>
  <c r="L35" i="13"/>
  <c r="J35" i="13"/>
  <c r="L34" i="13"/>
  <c r="J34" i="13"/>
  <c r="L33" i="13"/>
  <c r="J33" i="13"/>
  <c r="L32" i="13"/>
  <c r="J32" i="13"/>
  <c r="L31" i="13"/>
  <c r="J31" i="13"/>
  <c r="L30" i="13"/>
  <c r="J30" i="13"/>
  <c r="L29" i="13"/>
  <c r="J29" i="13"/>
  <c r="L28" i="13"/>
  <c r="J28" i="13"/>
  <c r="L27" i="13"/>
  <c r="J27" i="13"/>
  <c r="L26" i="13"/>
  <c r="J26" i="13"/>
  <c r="L25" i="13"/>
  <c r="J25" i="13"/>
  <c r="L24" i="13"/>
  <c r="J24" i="13"/>
  <c r="L23" i="13"/>
  <c r="J23" i="13"/>
  <c r="J22" i="13"/>
  <c r="L21" i="13"/>
  <c r="J21" i="13"/>
  <c r="L20" i="13"/>
  <c r="J20" i="13"/>
  <c r="L19" i="13"/>
  <c r="J19" i="13"/>
  <c r="L18" i="13"/>
  <c r="J18" i="13"/>
  <c r="L17" i="13"/>
  <c r="J17" i="13"/>
  <c r="L16" i="13"/>
  <c r="J16" i="13"/>
  <c r="L15" i="13"/>
  <c r="J15" i="13"/>
  <c r="J14" i="13"/>
  <c r="L13" i="13"/>
  <c r="J13" i="13"/>
  <c r="L12" i="13"/>
  <c r="J12" i="13"/>
  <c r="L11" i="13"/>
  <c r="J11" i="13"/>
  <c r="L10" i="13"/>
  <c r="J10" i="13"/>
  <c r="L9" i="13"/>
  <c r="J9" i="13"/>
  <c r="L8" i="13"/>
  <c r="J8" i="13"/>
  <c r="L7" i="13"/>
  <c r="J7" i="13"/>
  <c r="L6" i="13"/>
  <c r="J6" i="13"/>
  <c r="B45" i="11"/>
  <c r="B44" i="11"/>
  <c r="B43" i="11"/>
  <c r="B42" i="11"/>
  <c r="B41" i="11"/>
  <c r="B40" i="11"/>
  <c r="B39" i="11"/>
  <c r="B38" i="11"/>
  <c r="B37" i="11"/>
  <c r="B36" i="11"/>
  <c r="B35" i="11"/>
  <c r="B34" i="11"/>
  <c r="B33" i="11"/>
  <c r="B32" i="11"/>
  <c r="B31" i="11"/>
  <c r="B30" i="11"/>
  <c r="B29" i="11"/>
  <c r="B28" i="11"/>
  <c r="B27" i="11"/>
</calcChain>
</file>

<file path=xl/sharedStrings.xml><?xml version="1.0" encoding="utf-8"?>
<sst xmlns="http://schemas.openxmlformats.org/spreadsheetml/2006/main" count="676" uniqueCount="231">
  <si>
    <t>fy</t>
  </si>
  <si>
    <t>ActLiabilities_GASB</t>
  </si>
  <si>
    <t>ActAssets_GASB</t>
  </si>
  <si>
    <t>ActFundedRatio_GASB</t>
  </si>
  <si>
    <t>ARC_Analysis</t>
  </si>
  <si>
    <t>payroll</t>
  </si>
  <si>
    <t>NormCostAmount_ER</t>
  </si>
  <si>
    <t>ARC</t>
  </si>
  <si>
    <t>expense_net</t>
  </si>
  <si>
    <t>PlanName</t>
  </si>
  <si>
    <t>FundedRatio2020</t>
  </si>
  <si>
    <t>FundedRatio2025</t>
  </si>
  <si>
    <t>AssetsToBenefits2020</t>
  </si>
  <si>
    <t>AssetsToBenefits2025</t>
  </si>
  <si>
    <t>NetFlowAssets</t>
  </si>
  <si>
    <t>PayGo</t>
  </si>
  <si>
    <t>Chicago Municipal</t>
  </si>
  <si>
    <t xml:space="preserve">Charleston, WV Firemen's Pension </t>
  </si>
  <si>
    <t>New Jersey Teachers</t>
  </si>
  <si>
    <t>Chicago Police</t>
  </si>
  <si>
    <t>Kentucky ERS</t>
  </si>
  <si>
    <t>Dallas Police and Fire</t>
  </si>
  <si>
    <t>Providence ERS</t>
  </si>
  <si>
    <t>Chicago Teachers</t>
  </si>
  <si>
    <t>Illinois Universities</t>
  </si>
  <si>
    <t>Illinois Teachers</t>
  </si>
  <si>
    <t>Kentucky County</t>
  </si>
  <si>
    <t>Connecticut SERS</t>
  </si>
  <si>
    <t>Omaha School</t>
  </si>
  <si>
    <t>Omaha Police and Fire</t>
  </si>
  <si>
    <t>Illinois SERS</t>
  </si>
  <si>
    <t>Massachusetts Teachers</t>
  </si>
  <si>
    <t>Arizona Public Safety</t>
  </si>
  <si>
    <t>Hawaii ERS</t>
  </si>
  <si>
    <t>Philadelphia Municipal</t>
  </si>
  <si>
    <t>MktAssets_net</t>
  </si>
  <si>
    <t>Actuarial assets</t>
  </si>
  <si>
    <t>Market assets</t>
  </si>
  <si>
    <t>PercentReqContPaid</t>
  </si>
  <si>
    <t>RequiredContribution</t>
  </si>
  <si>
    <t>ActualContribution</t>
  </si>
  <si>
    <t>ppd_id</t>
  </si>
  <si>
    <t>Alabama ERS</t>
  </si>
  <si>
    <t>Alabama Teachers</t>
  </si>
  <si>
    <t>Arkansas Teachers</t>
  </si>
  <si>
    <t>Austin ERS</t>
  </si>
  <si>
    <t>Colorado Municipal</t>
  </si>
  <si>
    <t>Colorado School</t>
  </si>
  <si>
    <t>Colorado State</t>
  </si>
  <si>
    <t>Contra Costa County</t>
  </si>
  <si>
    <t>DC Police &amp; Fire</t>
  </si>
  <si>
    <t>DC Teachers</t>
  </si>
  <si>
    <t>Denver Employees</t>
  </si>
  <si>
    <t>Denver Schools</t>
  </si>
  <si>
    <t>Duluth Teachers</t>
  </si>
  <si>
    <t>Illinois Municipal</t>
  </si>
  <si>
    <t>Michigan Municipal</t>
  </si>
  <si>
    <t>Minneapolis ERF</t>
  </si>
  <si>
    <t>New Jersey PERS</t>
  </si>
  <si>
    <t xml:space="preserve">New Jersey Police &amp; </t>
  </si>
  <si>
    <t>Ohio PERS</t>
  </si>
  <si>
    <t>Ohio Police &amp; Fire</t>
  </si>
  <si>
    <t>Pennsylvania State E</t>
  </si>
  <si>
    <t>Rhode Island Municip</t>
  </si>
  <si>
    <t>San Francisco City &amp;</t>
  </si>
  <si>
    <t>St. Louis School Emp</t>
  </si>
  <si>
    <t>Texas County &amp; Distr</t>
  </si>
  <si>
    <t>Texas Municipal</t>
  </si>
  <si>
    <t>TN Political Subdivi</t>
  </si>
  <si>
    <t>TN State and Teacher</t>
  </si>
  <si>
    <t>Utah Noncontributory</t>
  </si>
  <si>
    <t>Wisconsin RS</t>
  </si>
  <si>
    <t>Wyoming Public Emplo</t>
  </si>
  <si>
    <t>Connecticut Municipa</t>
  </si>
  <si>
    <t xml:space="preserve">Louisiana Parochial </t>
  </si>
  <si>
    <t>Utah Public Safety</t>
  </si>
  <si>
    <t>Pennsylvania Municip</t>
  </si>
  <si>
    <t>Alameda County ERS</t>
  </si>
  <si>
    <t>Los Angeles Fire and</t>
  </si>
  <si>
    <t>Orange County ERS</t>
  </si>
  <si>
    <t>Cook County ERS</t>
  </si>
  <si>
    <t>Boston RS</t>
  </si>
  <si>
    <t>New York City Police</t>
  </si>
  <si>
    <t>Milwaukee City ERS</t>
  </si>
  <si>
    <t>Philadelphia Municip</t>
  </si>
  <si>
    <t>Dallas Police and Fi</t>
  </si>
  <si>
    <t>Seattle ERS</t>
  </si>
  <si>
    <t>Portland Fire and Po</t>
  </si>
  <si>
    <t>Jacksonville ERS</t>
  </si>
  <si>
    <t>Cincinatti ERS</t>
  </si>
  <si>
    <t>Atlanta ERS</t>
  </si>
  <si>
    <t>Baton Rouge City Par</t>
  </si>
  <si>
    <t>Milwaukee County ERS</t>
  </si>
  <si>
    <t>Miami Fire and Polic</t>
  </si>
  <si>
    <t>Hartford MERF</t>
  </si>
  <si>
    <t>Birmingham RRS</t>
  </si>
  <si>
    <t>Omaha Police and Fir</t>
  </si>
  <si>
    <t xml:space="preserve">Tucson Supplemental </t>
  </si>
  <si>
    <t>Lexington-Fayette Co</t>
  </si>
  <si>
    <t>Wichita ERS</t>
  </si>
  <si>
    <t>New Orleans ERS</t>
  </si>
  <si>
    <t>Pittsburgh Police</t>
  </si>
  <si>
    <t>Anchorage Police and</t>
  </si>
  <si>
    <t>Sioux Falls ERS</t>
  </si>
  <si>
    <t>Marion County Law En</t>
  </si>
  <si>
    <t>Little Rock Firemen’</t>
  </si>
  <si>
    <t>Charleston, WV Firem</t>
  </si>
  <si>
    <t>Manchester Employees</t>
  </si>
  <si>
    <t>Knox County Teachers</t>
  </si>
  <si>
    <t xml:space="preserve">Bismarck Employees' </t>
  </si>
  <si>
    <t>Des Moines Water Wor</t>
  </si>
  <si>
    <t>Plans missing contrib_tot (missing CAFR):</t>
  </si>
  <si>
    <t>Alaska PERS</t>
  </si>
  <si>
    <t>Alaska Teachers</t>
  </si>
  <si>
    <t>California PERF</t>
  </si>
  <si>
    <t>California Teachers</t>
  </si>
  <si>
    <t>Connecticut Teachers</t>
  </si>
  <si>
    <t>Delaware State Emplo</t>
  </si>
  <si>
    <t>Fairfax County Schoo</t>
  </si>
  <si>
    <t>Georgia ERS</t>
  </si>
  <si>
    <t>Georgia Teachers</t>
  </si>
  <si>
    <t>Houston Firefighters</t>
  </si>
  <si>
    <t>Kansas PERS</t>
  </si>
  <si>
    <t>LA County ERS</t>
  </si>
  <si>
    <t>Michigan Public Scho</t>
  </si>
  <si>
    <t>Michigan SERS</t>
  </si>
  <si>
    <t>New Mexico Education</t>
  </si>
  <si>
    <t>New York City ERS</t>
  </si>
  <si>
    <t>New York City Teache</t>
  </si>
  <si>
    <t>New York State Teach</t>
  </si>
  <si>
    <t>NY State &amp; Local ERS</t>
  </si>
  <si>
    <t>NY State &amp; Local Pol</t>
  </si>
  <si>
    <t xml:space="preserve">Pennsylvania School </t>
  </si>
  <si>
    <t>Virginia RS</t>
  </si>
  <si>
    <t>Washington LEOFF Pla</t>
  </si>
  <si>
    <t>Washington PERS 2/3</t>
  </si>
  <si>
    <t>Washington School Em</t>
  </si>
  <si>
    <t xml:space="preserve">Washington Teachers </t>
  </si>
  <si>
    <t>West Virginia PERS</t>
  </si>
  <si>
    <t>West Virginia Teache</t>
  </si>
  <si>
    <t>New York City Fire</t>
  </si>
  <si>
    <t>Detroit Police and F</t>
  </si>
  <si>
    <t>Nashville-Davidson E</t>
  </si>
  <si>
    <t>Detroit General RS</t>
  </si>
  <si>
    <t>Atlanta Police</t>
  </si>
  <si>
    <t>Oklahoma City ERS</t>
  </si>
  <si>
    <t>New Castle County Pe</t>
  </si>
  <si>
    <t>Burlington ERS</t>
  </si>
  <si>
    <t>Greenville Fire Pens</t>
  </si>
  <si>
    <t>Plans missing ActFundedRatio_GASB (missing AV):</t>
  </si>
  <si>
    <t>Full List to Check:</t>
  </si>
  <si>
    <t>MissingCAFR</t>
  </si>
  <si>
    <t>MissingAV</t>
  </si>
  <si>
    <t>CheckedCAFR</t>
  </si>
  <si>
    <t>CheckedAV</t>
  </si>
  <si>
    <t>NO</t>
  </si>
  <si>
    <t>YES</t>
  </si>
  <si>
    <t>ON DRIVE SINCE JANUARY -- tell Data Team to fill in.</t>
  </si>
  <si>
    <t>NO MORE</t>
  </si>
  <si>
    <t>Found online -- tell Data Team to fill in.</t>
  </si>
  <si>
    <t>BLANK</t>
  </si>
  <si>
    <t>Can use Audit</t>
  </si>
  <si>
    <t>Why incomplete? We've had AV for a while. GASB Schedules.</t>
  </si>
  <si>
    <t>NO -- lag</t>
  </si>
  <si>
    <t>Why not filled in? Have ERS.</t>
  </si>
  <si>
    <t>Need GASB68 -- check for it?</t>
  </si>
  <si>
    <t>Only partially online, says reminder comign May/June: http://leg.wa.gov/osa/pensionfunding/Pages/Valuations.aspx</t>
  </si>
  <si>
    <t>NO, but we do have the AV and it appears we've used the AV in the past for the income statement at least -- do that?</t>
  </si>
  <si>
    <t>YES -- we have CAFR and can do this.</t>
  </si>
  <si>
    <t>Lag</t>
  </si>
  <si>
    <t>Downloaded 2019 June online -- had been there a while, missed it!</t>
  </si>
  <si>
    <t>YES DOWNLOADED</t>
  </si>
  <si>
    <t>I thinkn we need to use the Audit Reports, here: https://www.phila.gov/pensions/reports/Pages/default.aspx</t>
  </si>
  <si>
    <t>Already updated.</t>
  </si>
  <si>
    <t>Biannual</t>
  </si>
  <si>
    <t>Ask Data Team: website where I click "View Comprehensive Annual…" leads only to the AV. Have we emailed?</t>
  </si>
  <si>
    <t>Phoenix ERS</t>
  </si>
  <si>
    <t>St. Louis School Employees</t>
  </si>
  <si>
    <t>Washington School Employees Plan 2/3</t>
  </si>
  <si>
    <t>Washington Teachers Plan 2/3</t>
  </si>
  <si>
    <t>Arizona State Corrections Officers</t>
  </si>
  <si>
    <t>Connecticut Municipal</t>
  </si>
  <si>
    <t>Detroit Police and Fire</t>
  </si>
  <si>
    <t>contrib_tot</t>
  </si>
  <si>
    <t>Netflow</t>
  </si>
  <si>
    <t>Netflow_Assets</t>
  </si>
  <si>
    <t>NetFlows_Rank_2019</t>
  </si>
  <si>
    <t>NetFlows_Rank_2018</t>
  </si>
  <si>
    <t>NOTES</t>
  </si>
  <si>
    <t>Not techniccally closed, but active membership is declining. Looks like a portion of Milwaukee County employees are not part of the state pension plan instead, so new active membership growth declined considerably. As such, financially, the plan functions a bit like a closed plan because new active members grow much much more slowly than new retirees.</t>
  </si>
  <si>
    <t>ReqCont</t>
  </si>
  <si>
    <t>Unclear this is correct: I think data needs to be Components 1 &amp; 2 combined, not just component 1.</t>
  </si>
  <si>
    <t>Looks fine, is a weak plan.</t>
  </si>
  <si>
    <t>Unlike the other Detroit plan, this one looks right.</t>
  </si>
  <si>
    <t>Looks fine</t>
  </si>
  <si>
    <t>In recent years, employer contributions were steady, so we're fine, but in earlier years they were extremely unsteady -- some years, they were 0.</t>
  </si>
  <si>
    <t>Closed plan, but only since 2011. Contributions have grown a bit in recent years -- if I remember, this one has a committed tax that we discussed at data days? Make sure we're accounting for that correctly here.</t>
  </si>
  <si>
    <t>Latest year is unusual, but JP says it's a new policy going forward, so we're okay to project off of it.</t>
  </si>
  <si>
    <t>Latest year DOES have an unusual bump in employer contributions -- is this a new normal or a one time? CAFR doesn't suggest it's any kind of one-time payment, though.</t>
  </si>
  <si>
    <t>Employer contribution rates are irregular. We had 2018 data as of this proejction, but data team has filled in 2019 data now, and it is not consistent. Year to year employer contributions bounce around a lot, so hard to use recent year as projection.</t>
  </si>
  <si>
    <t>I think the Washington plans are relatively "young," so makes sense that they have + cash flow.</t>
  </si>
  <si>
    <t>Seems correct.</t>
  </si>
  <si>
    <t>Contributions were quite steady until 2018, when they jumped a lot -- but jumped again in 2019, so may be a pattern.</t>
  </si>
  <si>
    <t>Seems fine</t>
  </si>
  <si>
    <t>Missouri State Employees</t>
  </si>
  <si>
    <t>Washington LEOFF Plan 2</t>
  </si>
  <si>
    <t>Seems fine.</t>
  </si>
  <si>
    <t>Employer contributions are a bit irregular. Large jump in 2018, and then 2019 returns to a lower but still elevated level.</t>
  </si>
  <si>
    <t>CRR_ARC_LevelDollar</t>
  </si>
  <si>
    <t>expense_net_grow</t>
  </si>
  <si>
    <t>contrib_tot_grow</t>
  </si>
  <si>
    <t>Actual Yr (End)</t>
  </si>
  <si>
    <t>Equiv Year (End)</t>
  </si>
  <si>
    <t>Rhode Island ERS</t>
  </si>
  <si>
    <t>LevelDollar_Rate</t>
  </si>
  <si>
    <t>SocSecCovered</t>
  </si>
  <si>
    <t>Indiana Teachers</t>
  </si>
  <si>
    <r>
      <t xml:space="preserve">Figure 1. </t>
    </r>
    <r>
      <rPr>
        <i/>
        <sz val="12"/>
        <rFont val="Times New Roman"/>
        <family val="1"/>
      </rPr>
      <t>Funded Ratios for State and Local Pension Plans, FY 1990-2020</t>
    </r>
  </si>
  <si>
    <r>
      <t>Sources:</t>
    </r>
    <r>
      <rPr>
        <sz val="10"/>
        <rFont val="Times New Roman"/>
        <family val="1"/>
      </rPr>
      <t xml:space="preserve"> Authors’ estimates based on various plan financial reports; and </t>
    </r>
    <r>
      <rPr>
        <i/>
        <sz val="10"/>
        <rFont val="Times New Roman"/>
        <family val="1"/>
      </rPr>
      <t>Public Plans Database</t>
    </r>
    <r>
      <rPr>
        <sz val="10"/>
        <rFont val="Times New Roman"/>
        <family val="1"/>
      </rPr>
      <t xml:space="preserve"> (PPD) (2001-2019).</t>
    </r>
  </si>
  <si>
    <t>FY</t>
  </si>
  <si>
    <t>Employer normal cost</t>
  </si>
  <si>
    <t>Amortization payment</t>
  </si>
  <si>
    <r>
      <t>Sources:</t>
    </r>
    <r>
      <rPr>
        <sz val="10"/>
        <rFont val="Times New Roman"/>
        <family val="1"/>
      </rPr>
      <t xml:space="preserve"> Authors’ estimates based on various plan financial reports; and PPD (2001-2019).</t>
    </r>
  </si>
  <si>
    <r>
      <t>Figure A1</t>
    </r>
    <r>
      <rPr>
        <i/>
        <sz val="12"/>
        <rFont val="Times New Roman"/>
        <family val="1"/>
      </rPr>
      <t>. Actuarial vs. Market Value of State and Local Pension Assets, 2008-2020, Trillions of Dollars</t>
    </r>
  </si>
  <si>
    <t>Note: 2020 values are authors’ estimates.</t>
  </si>
  <si>
    <r>
      <rPr>
        <i/>
        <sz val="10"/>
        <rFont val="Times New Roman"/>
        <family val="1"/>
      </rPr>
      <t xml:space="preserve">Sources: </t>
    </r>
    <r>
      <rPr>
        <sz val="10"/>
        <rFont val="Times New Roman"/>
        <family val="1"/>
      </rPr>
      <t>Various actuarial valuations and financial reports; and PPD (2001-2019).</t>
    </r>
  </si>
  <si>
    <t>Note: 2019 data include roughly half of the plans in the PPD sample, which also represent about half of total plan members in the PPD.</t>
  </si>
  <si>
    <r>
      <t>Sources:</t>
    </r>
    <r>
      <rPr>
        <sz val="10"/>
        <rFont val="Times New Roman"/>
        <family val="1"/>
      </rPr>
      <t xml:space="preserve"> Various actuarial valuations and financial reports; and PPD (2001-2019).</t>
    </r>
  </si>
  <si>
    <t>*When using these data, please cite the Public Plans Database.</t>
  </si>
  <si>
    <r>
      <t xml:space="preserve">Figure 2. </t>
    </r>
    <r>
      <rPr>
        <i/>
        <sz val="12"/>
        <rFont val="Times New Roman"/>
        <family val="1"/>
      </rPr>
      <t>Actuarially Determined Contributions for State and Local Pension Plans, 2001-2020</t>
    </r>
  </si>
  <si>
    <r>
      <t xml:space="preserve">Figure B1. </t>
    </r>
    <r>
      <rPr>
        <i/>
        <sz val="12"/>
        <rFont val="Times New Roman"/>
        <family val="1"/>
      </rPr>
      <t>Aggregate Percentage of Actuarially Determined Contribution Paid, 2001-2019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</si>
</sst>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_);\(&quot;$&quot;#,##0.0\)"/>
  </numFmts>
  <fonts count="8" x14ac:knownFonts="1">
    <font>
      <sz val="11"/>
      <name val="Calibri"/>
    </font>
    <font>
      <sz val="11"/>
      <name val="Calibri"/>
      <family val="2"/>
    </font>
    <font>
      <sz val="12"/>
      <name val="Times New Roman"/>
      <family val="1"/>
    </font>
    <font>
      <sz val="10"/>
      <name val="Times New Roman"/>
      <family val="1"/>
    </font>
    <font>
      <sz val="11"/>
      <name val="Calibri"/>
      <family val="2"/>
    </font>
    <font>
      <sz val="11"/>
      <color rgb="FFFF0000"/>
      <name val="Calibri"/>
      <family val="2"/>
    </font>
    <font>
      <i/>
      <sz val="12"/>
      <name val="Times New Roman"/>
      <family val="1"/>
    </font>
    <font>
      <i/>
      <sz val="10"/>
      <name val="Times New Roman"/>
      <family val="1"/>
    </font>
  </fonts>
  <fills count="4">
    <fill>
      <patternFill patternType="none"/>
    </fill>
    <fill>
      <patternFill patternType="gray125"/>
    </fill>
    <fill>
      <patternFill patternType="solid">
        <fgColor rgb="FFFF0000"/>
        <bgColor indexed="64"/>
      </patternFill>
    </fill>
    <fill>
      <patternFill patternType="solid">
        <fgColor theme="5" tint="0.59996337778862885"/>
        <bgColor indexed="64"/>
      </patternFill>
    </fill>
  </fills>
  <borders count="4">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4" fillId="0" borderId="0" applyFont="0" applyFill="0" applyBorder="0" applyAlignment="0" applyProtection="0"/>
  </cellStyleXfs>
  <cellXfs count="29">
    <xf numFmtId="0" fontId="0" fillId="0" borderId="0" xfId="0"/>
    <xf numFmtId="1" fontId="0" fillId="0" borderId="1" xfId="0" applyNumberFormat="1" applyBorder="1"/>
    <xf numFmtId="164" fontId="0" fillId="0" borderId="0" xfId="1" applyNumberFormat="1" applyFont="1"/>
    <xf numFmtId="0" fontId="2" fillId="0" borderId="0" xfId="0" applyFont="1"/>
    <xf numFmtId="0" fontId="1" fillId="0" borderId="0" xfId="0" applyFont="1"/>
    <xf numFmtId="0" fontId="0" fillId="2" borderId="0" xfId="0" applyFill="1"/>
    <xf numFmtId="0" fontId="0" fillId="3" borderId="0" xfId="0" applyFill="1"/>
    <xf numFmtId="0" fontId="5" fillId="0" borderId="0" xfId="0" applyFont="1"/>
    <xf numFmtId="0" fontId="5" fillId="0" borderId="0" xfId="0" applyFont="1" applyFill="1"/>
    <xf numFmtId="0" fontId="2" fillId="0" borderId="1" xfId="0" applyFont="1" applyBorder="1" applyAlignment="1">
      <alignment horizontal="center"/>
    </xf>
    <xf numFmtId="0" fontId="2" fillId="0" borderId="0" xfId="0" applyFont="1" applyAlignment="1">
      <alignment vertical="center"/>
    </xf>
    <xf numFmtId="0" fontId="7" fillId="0" borderId="0" xfId="0" applyFont="1" applyAlignment="1">
      <alignment vertical="center"/>
    </xf>
    <xf numFmtId="0" fontId="2" fillId="0" borderId="0" xfId="0" applyFont="1" applyAlignment="1">
      <alignment horizontal="left" vertical="center"/>
    </xf>
    <xf numFmtId="0" fontId="0" fillId="0" borderId="0" xfId="0" applyAlignment="1">
      <alignment horizontal="left"/>
    </xf>
    <xf numFmtId="0" fontId="7" fillId="0" borderId="0" xfId="0" applyFont="1" applyAlignment="1">
      <alignment horizontal="left" vertical="center"/>
    </xf>
    <xf numFmtId="0" fontId="0" fillId="0" borderId="0" xfId="0" applyAlignment="1">
      <alignment horizontal="center"/>
    </xf>
    <xf numFmtId="1" fontId="2" fillId="0" borderId="1" xfId="0" applyNumberFormat="1" applyFont="1" applyBorder="1" applyAlignment="1">
      <alignment horizontal="left"/>
    </xf>
    <xf numFmtId="1" fontId="2" fillId="0" borderId="2" xfId="0" applyNumberFormat="1" applyFont="1" applyBorder="1" applyAlignment="1">
      <alignment horizontal="left"/>
    </xf>
    <xf numFmtId="0" fontId="2" fillId="0" borderId="2" xfId="0" applyFont="1" applyBorder="1" applyAlignment="1">
      <alignment horizontal="center"/>
    </xf>
    <xf numFmtId="0" fontId="2" fillId="0" borderId="3"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left"/>
    </xf>
    <xf numFmtId="164" fontId="2" fillId="0" borderId="1" xfId="1" applyNumberFormat="1" applyFont="1" applyBorder="1" applyAlignment="1">
      <alignment horizontal="center"/>
    </xf>
    <xf numFmtId="0" fontId="2" fillId="0" borderId="2" xfId="0" applyFont="1" applyBorder="1" applyAlignment="1">
      <alignment horizontal="left"/>
    </xf>
    <xf numFmtId="164" fontId="2" fillId="0" borderId="2" xfId="1" applyNumberFormat="1" applyFont="1" applyBorder="1" applyAlignment="1">
      <alignment horizontal="center"/>
    </xf>
    <xf numFmtId="165" fontId="2" fillId="0" borderId="1" xfId="2" applyNumberFormat="1" applyFont="1" applyBorder="1" applyAlignment="1">
      <alignment horizontal="center"/>
    </xf>
    <xf numFmtId="165" fontId="2" fillId="0" borderId="2" xfId="2" applyNumberFormat="1" applyFont="1" applyBorder="1" applyAlignment="1">
      <alignment horizontal="center"/>
    </xf>
    <xf numFmtId="0" fontId="3" fillId="0" borderId="0" xfId="0" applyFont="1" applyAlignment="1">
      <alignment vertical="center"/>
    </xf>
    <xf numFmtId="0" fontId="7" fillId="0" borderId="0" xfId="0" applyFont="1"/>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8018372703412"/>
          <c:y val="2.2926634768740028E-2"/>
          <c:w val="0.85158836395450577"/>
          <c:h val="0.83475003124609426"/>
        </c:manualLayout>
      </c:layout>
      <c:barChart>
        <c:barDir val="col"/>
        <c:grouping val="clustered"/>
        <c:varyColors val="0"/>
        <c:ser>
          <c:idx val="0"/>
          <c:order val="0"/>
          <c:spPr>
            <a:solidFill>
              <a:srgbClr val="800000"/>
            </a:solidFill>
            <a:ln w="3175">
              <a:solidFill>
                <a:schemeClr val="tx1"/>
              </a:solidFill>
            </a:ln>
          </c:spPr>
          <c:invertIfNegative val="0"/>
          <c:dPt>
            <c:idx val="13"/>
            <c:invertIfNegative val="0"/>
            <c:bubble3D val="0"/>
            <c:spPr>
              <a:solidFill>
                <a:srgbClr val="800000"/>
              </a:solidFill>
              <a:ln w="3175">
                <a:solidFill>
                  <a:schemeClr val="tx1"/>
                </a:solidFill>
              </a:ln>
            </c:spPr>
            <c:extLst>
              <c:ext xmlns:c16="http://schemas.microsoft.com/office/drawing/2014/chart" uri="{C3380CC4-5D6E-409C-BE32-E72D297353CC}">
                <c16:uniqueId val="{00000001-7BD2-4E86-8481-15705BED60FA}"/>
              </c:ext>
            </c:extLst>
          </c:dPt>
          <c:dPt>
            <c:idx val="14"/>
            <c:invertIfNegative val="0"/>
            <c:bubble3D val="0"/>
            <c:spPr>
              <a:solidFill>
                <a:srgbClr val="800000"/>
              </a:solidFill>
              <a:ln w="3175">
                <a:solidFill>
                  <a:schemeClr val="tx1"/>
                </a:solidFill>
              </a:ln>
            </c:spPr>
            <c:extLst>
              <c:ext xmlns:c16="http://schemas.microsoft.com/office/drawing/2014/chart" uri="{C3380CC4-5D6E-409C-BE32-E72D297353CC}">
                <c16:uniqueId val="{00000003-7BD2-4E86-8481-15705BED60FA}"/>
              </c:ext>
            </c:extLst>
          </c:dPt>
          <c:dPt>
            <c:idx val="15"/>
            <c:invertIfNegative val="0"/>
            <c:bubble3D val="0"/>
            <c:spPr>
              <a:solidFill>
                <a:srgbClr val="800000"/>
              </a:solidFill>
              <a:ln w="3175">
                <a:solidFill>
                  <a:schemeClr val="tx1"/>
                </a:solidFill>
              </a:ln>
            </c:spPr>
            <c:extLst>
              <c:ext xmlns:c16="http://schemas.microsoft.com/office/drawing/2014/chart" uri="{C3380CC4-5D6E-409C-BE32-E72D297353CC}">
                <c16:uniqueId val="{00000005-7BD2-4E86-8481-15705BED60FA}"/>
              </c:ext>
            </c:extLst>
          </c:dPt>
          <c:dPt>
            <c:idx val="18"/>
            <c:invertIfNegative val="0"/>
            <c:bubble3D val="0"/>
            <c:spPr>
              <a:solidFill>
                <a:srgbClr val="800000"/>
              </a:solidFill>
              <a:ln w="3175">
                <a:solidFill>
                  <a:schemeClr val="tx1"/>
                </a:solidFill>
              </a:ln>
            </c:spPr>
            <c:extLst>
              <c:ext xmlns:c16="http://schemas.microsoft.com/office/drawing/2014/chart" uri="{C3380CC4-5D6E-409C-BE32-E72D297353CC}">
                <c16:uniqueId val="{00000007-7BD2-4E86-8481-15705BED60FA}"/>
              </c:ext>
            </c:extLst>
          </c:dPt>
          <c:dPt>
            <c:idx val="19"/>
            <c:invertIfNegative val="0"/>
            <c:bubble3D val="0"/>
            <c:spPr>
              <a:solidFill>
                <a:srgbClr val="800000"/>
              </a:solidFill>
              <a:ln w="3175">
                <a:solidFill>
                  <a:schemeClr val="tx1"/>
                </a:solidFill>
              </a:ln>
            </c:spPr>
            <c:extLst>
              <c:ext xmlns:c16="http://schemas.microsoft.com/office/drawing/2014/chart" uri="{C3380CC4-5D6E-409C-BE32-E72D297353CC}">
                <c16:uniqueId val="{00000009-7BD2-4E86-8481-15705BED60FA}"/>
              </c:ext>
            </c:extLst>
          </c:dPt>
          <c:dPt>
            <c:idx val="20"/>
            <c:invertIfNegative val="0"/>
            <c:bubble3D val="0"/>
            <c:spPr>
              <a:solidFill>
                <a:srgbClr val="800000"/>
              </a:solidFill>
              <a:ln w="3175">
                <a:solidFill>
                  <a:schemeClr val="tx1"/>
                </a:solidFill>
              </a:ln>
            </c:spPr>
            <c:extLst>
              <c:ext xmlns:c16="http://schemas.microsoft.com/office/drawing/2014/chart" uri="{C3380CC4-5D6E-409C-BE32-E72D297353CC}">
                <c16:uniqueId val="{0000000B-7BD2-4E86-8481-15705BED60FA}"/>
              </c:ext>
            </c:extLst>
          </c:dPt>
          <c:dPt>
            <c:idx val="21"/>
            <c:invertIfNegative val="0"/>
            <c:bubble3D val="0"/>
            <c:spPr>
              <a:solidFill>
                <a:srgbClr val="800000"/>
              </a:solidFill>
              <a:ln w="3175">
                <a:solidFill>
                  <a:schemeClr val="tx1"/>
                </a:solidFill>
              </a:ln>
            </c:spPr>
            <c:extLst>
              <c:ext xmlns:c16="http://schemas.microsoft.com/office/drawing/2014/chart" uri="{C3380CC4-5D6E-409C-BE32-E72D297353CC}">
                <c16:uniqueId val="{0000000D-7BD2-4E86-8481-15705BED60FA}"/>
              </c:ext>
            </c:extLst>
          </c:dPt>
          <c:dPt>
            <c:idx val="22"/>
            <c:invertIfNegative val="0"/>
            <c:bubble3D val="0"/>
            <c:spPr>
              <a:solidFill>
                <a:srgbClr val="800000"/>
              </a:solidFill>
              <a:ln w="3175">
                <a:solidFill>
                  <a:schemeClr val="tx1"/>
                </a:solidFill>
              </a:ln>
            </c:spPr>
            <c:extLst>
              <c:ext xmlns:c16="http://schemas.microsoft.com/office/drawing/2014/chart" uri="{C3380CC4-5D6E-409C-BE32-E72D297353CC}">
                <c16:uniqueId val="{0000000F-7BD2-4E86-8481-15705BED60FA}"/>
              </c:ext>
            </c:extLst>
          </c:dPt>
          <c:dPt>
            <c:idx val="23"/>
            <c:invertIfNegative val="0"/>
            <c:bubble3D val="0"/>
            <c:spPr>
              <a:solidFill>
                <a:srgbClr val="800000"/>
              </a:solidFill>
              <a:ln w="3175">
                <a:solidFill>
                  <a:schemeClr val="tx1"/>
                </a:solidFill>
              </a:ln>
            </c:spPr>
            <c:extLst>
              <c:ext xmlns:c16="http://schemas.microsoft.com/office/drawing/2014/chart" uri="{C3380CC4-5D6E-409C-BE32-E72D297353CC}">
                <c16:uniqueId val="{00000011-7BD2-4E86-8481-15705BED60FA}"/>
              </c:ext>
            </c:extLst>
          </c:dPt>
          <c:dPt>
            <c:idx val="24"/>
            <c:invertIfNegative val="0"/>
            <c:bubble3D val="0"/>
            <c:spPr>
              <a:solidFill>
                <a:srgbClr val="800000"/>
              </a:solidFill>
              <a:ln w="3175">
                <a:solidFill>
                  <a:schemeClr val="tx1"/>
                </a:solidFill>
              </a:ln>
            </c:spPr>
            <c:extLst>
              <c:ext xmlns:c16="http://schemas.microsoft.com/office/drawing/2014/chart" uri="{C3380CC4-5D6E-409C-BE32-E72D297353CC}">
                <c16:uniqueId val="{00000013-7BD2-4E86-8481-15705BED60FA}"/>
              </c:ext>
            </c:extLst>
          </c:dPt>
          <c:dPt>
            <c:idx val="26"/>
            <c:invertIfNegative val="0"/>
            <c:bubble3D val="0"/>
            <c:spPr>
              <a:pattFill prst="wdUpDiag">
                <a:fgClr>
                  <a:srgbClr val="800000"/>
                </a:fgClr>
                <a:bgClr>
                  <a:schemeClr val="bg1"/>
                </a:bgClr>
              </a:pattFill>
              <a:ln w="3175">
                <a:solidFill>
                  <a:schemeClr val="tx1"/>
                </a:solidFill>
              </a:ln>
            </c:spPr>
            <c:extLst>
              <c:ext xmlns:c16="http://schemas.microsoft.com/office/drawing/2014/chart" uri="{C3380CC4-5D6E-409C-BE32-E72D297353CC}">
                <c16:uniqueId val="{00000015-7BD2-4E86-8481-15705BED60FA}"/>
              </c:ext>
            </c:extLst>
          </c:dPt>
          <c:dLbls>
            <c:dLbl>
              <c:idx val="0"/>
              <c:layout>
                <c:manualLayout>
                  <c:x val="8.547008547008534E-3"/>
                  <c:y val="1.196172248803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BD2-4E86-8481-15705BED60FA}"/>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BD2-4E86-8481-15705BED60FA}"/>
                </c:ext>
              </c:extLst>
            </c:dLbl>
            <c:dLbl>
              <c:idx val="13"/>
              <c:layout>
                <c:manualLayout>
                  <c:x val="6.1161585571034389E-3"/>
                  <c:y val="1.5948963317384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D2-4E86-8481-15705BED60FA}"/>
                </c:ext>
              </c:extLst>
            </c:dLbl>
            <c:dLbl>
              <c:idx val="18"/>
              <c:layout>
                <c:manualLayout>
                  <c:x val="4.9309664694280079E-3"/>
                  <c:y val="1.19047619047618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D2-4E86-8481-15705BED60FA}"/>
                </c:ext>
              </c:extLst>
            </c:dLbl>
            <c:dLbl>
              <c:idx val="24"/>
              <c:layout>
                <c:manualLayout>
                  <c:x val="-3.9811898512685913E-2"/>
                  <c:y val="-1.483877015373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D2-4E86-8481-15705BED60FA}"/>
                </c:ext>
              </c:extLst>
            </c:dLbl>
            <c:dLbl>
              <c:idx val="25"/>
              <c:layout>
                <c:manualLayout>
                  <c:x val="-3.6111111111111108E-2"/>
                  <c:y val="-9.92063492063492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BD2-4E86-8481-15705BED60FA}"/>
                </c:ext>
              </c:extLst>
            </c:dLbl>
            <c:dLbl>
              <c:idx val="26"/>
              <c:layout>
                <c:manualLayout>
                  <c:x val="0"/>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BD2-4E86-8481-15705BED60FA}"/>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1'!$A$26:$A$52</c:f>
              <c:numCache>
                <c:formatCode>General</c:formatCode>
                <c:ptCount val="27"/>
                <c:pt idx="0">
                  <c:v>1990</c:v>
                </c:pt>
                <c:pt idx="6">
                  <c:v>2000</c:v>
                </c:pt>
                <c:pt idx="13">
                  <c:v>2007</c:v>
                </c:pt>
                <c:pt idx="19">
                  <c:v>2013</c:v>
                </c:pt>
                <c:pt idx="25">
                  <c:v>2019</c:v>
                </c:pt>
                <c:pt idx="26">
                  <c:v>2020</c:v>
                </c:pt>
              </c:numCache>
            </c:numRef>
          </c:cat>
          <c:val>
            <c:numRef>
              <c:f>'Figure 1'!$B$26:$B$52</c:f>
              <c:numCache>
                <c:formatCode>0.0%</c:formatCode>
                <c:ptCount val="27"/>
                <c:pt idx="0">
                  <c:v>0.79420000000000002</c:v>
                </c:pt>
                <c:pt idx="1">
                  <c:v>0.8085</c:v>
                </c:pt>
                <c:pt idx="2">
                  <c:v>0.82629999999999992</c:v>
                </c:pt>
                <c:pt idx="3">
                  <c:v>0.84868880000000002</c:v>
                </c:pt>
                <c:pt idx="4">
                  <c:v>0.87626850000000001</c:v>
                </c:pt>
                <c:pt idx="5">
                  <c:v>0.95967960000000008</c:v>
                </c:pt>
                <c:pt idx="6">
                  <c:v>1.0268710000000001</c:v>
                </c:pt>
                <c:pt idx="7">
                  <c:v>1.0192470869612384</c:v>
                </c:pt>
                <c:pt idx="8">
                  <c:v>0.94889198184782042</c:v>
                </c:pt>
                <c:pt idx="9">
                  <c:v>0.89120244241409341</c:v>
                </c:pt>
                <c:pt idx="10">
                  <c:v>0.87349700033700106</c:v>
                </c:pt>
                <c:pt idx="11">
                  <c:v>0.85447518439980541</c:v>
                </c:pt>
                <c:pt idx="12">
                  <c:v>0.85341952722488112</c:v>
                </c:pt>
                <c:pt idx="13">
                  <c:v>0.86474462514708539</c:v>
                </c:pt>
                <c:pt idx="14">
                  <c:v>0.84539084566651224</c:v>
                </c:pt>
                <c:pt idx="15">
                  <c:v>0.78377430857124175</c:v>
                </c:pt>
                <c:pt idx="16">
                  <c:v>0.75835922031481473</c:v>
                </c:pt>
                <c:pt idx="17">
                  <c:v>0.74388579022094725</c:v>
                </c:pt>
                <c:pt idx="18">
                  <c:v>0.72425984703348334</c:v>
                </c:pt>
                <c:pt idx="19">
                  <c:v>0.719795077664517</c:v>
                </c:pt>
                <c:pt idx="20">
                  <c:v>0.73314489625618051</c:v>
                </c:pt>
                <c:pt idx="21">
                  <c:v>0.73286969249543255</c:v>
                </c:pt>
                <c:pt idx="22">
                  <c:v>0.71736230356655906</c:v>
                </c:pt>
                <c:pt idx="23">
                  <c:v>0.72133700100219067</c:v>
                </c:pt>
                <c:pt idx="24">
                  <c:v>0.72779179558522811</c:v>
                </c:pt>
                <c:pt idx="25">
                  <c:v>0.71039316453673595</c:v>
                </c:pt>
                <c:pt idx="26">
                  <c:v>0.69511435662002696</c:v>
                </c:pt>
              </c:numCache>
            </c:numRef>
          </c:val>
          <c:extLst>
            <c:ext xmlns:c16="http://schemas.microsoft.com/office/drawing/2014/chart" uri="{C3380CC4-5D6E-409C-BE32-E72D297353CC}">
              <c16:uniqueId val="{00000019-7BD2-4E86-8481-15705BED60FA}"/>
            </c:ext>
          </c:extLst>
        </c:ser>
        <c:dLbls>
          <c:showLegendKey val="0"/>
          <c:showVal val="0"/>
          <c:showCatName val="0"/>
          <c:showSerName val="0"/>
          <c:showPercent val="0"/>
          <c:showBubbleSize val="0"/>
        </c:dLbls>
        <c:gapWidth val="150"/>
        <c:axId val="321736192"/>
        <c:axId val="275164544"/>
      </c:barChart>
      <c:catAx>
        <c:axId val="321736192"/>
        <c:scaling>
          <c:orientation val="minMax"/>
        </c:scaling>
        <c:delete val="0"/>
        <c:axPos val="b"/>
        <c:numFmt formatCode="General" sourceLinked="1"/>
        <c:majorTickMark val="out"/>
        <c:minorTickMark val="none"/>
        <c:tickLblPos val="nextTo"/>
        <c:spPr>
          <a:ln w="3175">
            <a:solidFill>
              <a:srgbClr val="808080"/>
            </a:solidFill>
            <a:prstDash val="solid"/>
          </a:ln>
        </c:spPr>
        <c:txPr>
          <a:bodyPr rot="-2700000" vert="horz"/>
          <a:lstStyle/>
          <a:p>
            <a:pPr>
              <a:defRPr/>
            </a:pPr>
            <a:endParaRPr lang="en-US"/>
          </a:p>
        </c:txPr>
        <c:crossAx val="275164544"/>
        <c:crosses val="autoZero"/>
        <c:auto val="1"/>
        <c:lblAlgn val="ctr"/>
        <c:lblOffset val="100"/>
        <c:tickLblSkip val="1"/>
        <c:tickMarkSkip val="1"/>
        <c:noMultiLvlLbl val="0"/>
      </c:catAx>
      <c:valAx>
        <c:axId val="275164544"/>
        <c:scaling>
          <c:orientation val="minMax"/>
          <c:max val="1.25"/>
          <c:min val="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a:pPr>
            <a:endParaRPr lang="en-US"/>
          </a:p>
        </c:txPr>
        <c:crossAx val="321736192"/>
        <c:crosses val="autoZero"/>
        <c:crossBetween val="between"/>
        <c:majorUnit val="0.25"/>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Times New Roman" pitchFamily="18" charset="0"/>
          <a:ea typeface="Scala-Regular"/>
          <a:cs typeface="Times New Roman" pitchFamily="18" charset="0"/>
        </a:defRPr>
      </a:pPr>
      <a:endParaRPr lang="en-US"/>
    </a:p>
  </c:txPr>
  <c:printSettings>
    <c:headerFooter/>
    <c:pageMargins b="0.75000000000000244" l="0.70000000000000062" r="0.70000000000000062" t="0.7500000000000024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13517060367454E-2"/>
          <c:y val="2.6359205099362581E-2"/>
          <c:w val="0.87831102362204727"/>
          <c:h val="0.88668978877640292"/>
        </c:manualLayout>
      </c:layout>
      <c:barChart>
        <c:barDir val="col"/>
        <c:grouping val="stacked"/>
        <c:varyColors val="0"/>
        <c:ser>
          <c:idx val="2"/>
          <c:order val="0"/>
          <c:tx>
            <c:strRef>
              <c:f>'Figure 2'!$B$25</c:f>
              <c:strCache>
                <c:ptCount val="1"/>
                <c:pt idx="0">
                  <c:v>Employer normal cost</c:v>
                </c:pt>
              </c:strCache>
            </c:strRef>
          </c:tx>
          <c:spPr>
            <a:solidFill>
              <a:schemeClr val="bg1">
                <a:lumMod val="75000"/>
              </a:schemeClr>
            </a:solidFill>
            <a:ln w="3175">
              <a:solidFill>
                <a:schemeClr val="tx1"/>
              </a:solidFill>
            </a:ln>
          </c:spPr>
          <c:invertIfNegative val="0"/>
          <c:cat>
            <c:numRef>
              <c:f>'Figure 2'!$A$26:$A$45</c:f>
              <c:numCache>
                <c:formatCode>0</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'Figure 2'!$B$26:$B$45</c:f>
              <c:numCache>
                <c:formatCode>General</c:formatCode>
                <c:ptCount val="20"/>
                <c:pt idx="0">
                  <c:v>6.3365366978242174E-2</c:v>
                </c:pt>
                <c:pt idx="1">
                  <c:v>6.43680962774308E-2</c:v>
                </c:pt>
                <c:pt idx="2">
                  <c:v>6.5199197857680927E-2</c:v>
                </c:pt>
                <c:pt idx="3">
                  <c:v>6.3882879247978586E-2</c:v>
                </c:pt>
                <c:pt idx="4">
                  <c:v>6.2705199555838795E-2</c:v>
                </c:pt>
                <c:pt idx="5">
                  <c:v>6.3353652497728299E-2</c:v>
                </c:pt>
                <c:pt idx="6">
                  <c:v>6.465837941514356E-2</c:v>
                </c:pt>
                <c:pt idx="7">
                  <c:v>6.504860002370752E-2</c:v>
                </c:pt>
                <c:pt idx="8">
                  <c:v>6.4666259546307336E-2</c:v>
                </c:pt>
                <c:pt idx="9">
                  <c:v>6.9895419748518178E-2</c:v>
                </c:pt>
                <c:pt idx="10">
                  <c:v>6.4593424932188573E-2</c:v>
                </c:pt>
                <c:pt idx="11">
                  <c:v>6.3787649790501902E-2</c:v>
                </c:pt>
                <c:pt idx="12">
                  <c:v>6.176447162266116E-2</c:v>
                </c:pt>
                <c:pt idx="13">
                  <c:v>6.1433602632917909E-2</c:v>
                </c:pt>
                <c:pt idx="14">
                  <c:v>6.0779694738686524E-2</c:v>
                </c:pt>
                <c:pt idx="15">
                  <c:v>6.156301684287848E-2</c:v>
                </c:pt>
                <c:pt idx="16">
                  <c:v>6.3471492870683752E-2</c:v>
                </c:pt>
                <c:pt idx="17">
                  <c:v>6.3584056649058418E-2</c:v>
                </c:pt>
                <c:pt idx="18">
                  <c:v>6.5425135250982591E-2</c:v>
                </c:pt>
                <c:pt idx="19">
                  <c:v>6.5275323260504226E-2</c:v>
                </c:pt>
              </c:numCache>
            </c:numRef>
          </c:val>
          <c:extLst>
            <c:ext xmlns:c16="http://schemas.microsoft.com/office/drawing/2014/chart" uri="{C3380CC4-5D6E-409C-BE32-E72D297353CC}">
              <c16:uniqueId val="{00000004-A271-4940-94AC-F70AFFC7DCE7}"/>
            </c:ext>
          </c:extLst>
        </c:ser>
        <c:ser>
          <c:idx val="3"/>
          <c:order val="1"/>
          <c:tx>
            <c:strRef>
              <c:f>'Figure 2'!$C$25</c:f>
              <c:strCache>
                <c:ptCount val="1"/>
                <c:pt idx="0">
                  <c:v>Amortization payment</c:v>
                </c:pt>
              </c:strCache>
            </c:strRef>
          </c:tx>
          <c:spPr>
            <a:solidFill>
              <a:srgbClr val="800000"/>
            </a:solidFill>
            <a:ln w="3175">
              <a:solidFill>
                <a:schemeClr val="tx1"/>
              </a:solidFill>
            </a:ln>
          </c:spPr>
          <c:invertIfNegative val="0"/>
          <c:cat>
            <c:numRef>
              <c:f>'Figure 2'!$A$26:$A$45</c:f>
              <c:numCache>
                <c:formatCode>0</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'Figure 2'!$C$26:$C$45</c:f>
              <c:numCache>
                <c:formatCode>General</c:formatCode>
                <c:ptCount val="20"/>
                <c:pt idx="0">
                  <c:v>2.5059950533846548E-3</c:v>
                </c:pt>
                <c:pt idx="1">
                  <c:v>1.3781908473076476E-2</c:v>
                </c:pt>
                <c:pt idx="2">
                  <c:v>3.4036482779449567E-2</c:v>
                </c:pt>
                <c:pt idx="3">
                  <c:v>4.7238777173727223E-2</c:v>
                </c:pt>
                <c:pt idx="4">
                  <c:v>5.722028219433388E-2</c:v>
                </c:pt>
                <c:pt idx="5">
                  <c:v>5.7133272288015874E-2</c:v>
                </c:pt>
                <c:pt idx="6">
                  <c:v>5.6724038474795097E-2</c:v>
                </c:pt>
                <c:pt idx="7">
                  <c:v>5.9191837111344597E-2</c:v>
                </c:pt>
                <c:pt idx="8">
                  <c:v>8.1919883357982781E-2</c:v>
                </c:pt>
                <c:pt idx="9">
                  <c:v>9.2857049687589899E-2</c:v>
                </c:pt>
                <c:pt idx="10">
                  <c:v>0.10431285719339538</c:v>
                </c:pt>
                <c:pt idx="11">
                  <c:v>0.11614917688593439</c:v>
                </c:pt>
                <c:pt idx="12">
                  <c:v>0.12041576623479872</c:v>
                </c:pt>
                <c:pt idx="13">
                  <c:v>0.11996558899015558</c:v>
                </c:pt>
                <c:pt idx="14">
                  <c:v>0.12260667206496201</c:v>
                </c:pt>
                <c:pt idx="15">
                  <c:v>0.13132864641994976</c:v>
                </c:pt>
                <c:pt idx="16">
                  <c:v>0.12609108359584142</c:v>
                </c:pt>
                <c:pt idx="17">
                  <c:v>0.13063806603036646</c:v>
                </c:pt>
                <c:pt idx="18">
                  <c:v>0.12246600176988282</c:v>
                </c:pt>
                <c:pt idx="19">
                  <c:v>0.13159133430721709</c:v>
                </c:pt>
              </c:numCache>
            </c:numRef>
          </c:val>
          <c:extLst>
            <c:ext xmlns:c16="http://schemas.microsoft.com/office/drawing/2014/chart" uri="{C3380CC4-5D6E-409C-BE32-E72D297353CC}">
              <c16:uniqueId val="{00000006-A271-4940-94AC-F70AFFC7DCE7}"/>
            </c:ext>
          </c:extLst>
        </c:ser>
        <c:dLbls>
          <c:showLegendKey val="0"/>
          <c:showVal val="0"/>
          <c:showCatName val="0"/>
          <c:showSerName val="0"/>
          <c:showPercent val="0"/>
          <c:showBubbleSize val="0"/>
        </c:dLbls>
        <c:gapWidth val="100"/>
        <c:overlap val="100"/>
        <c:axId val="150954368"/>
        <c:axId val="150955904"/>
        <c:extLst/>
      </c:barChart>
      <c:lineChart>
        <c:grouping val="standard"/>
        <c:varyColors val="0"/>
        <c:ser>
          <c:idx val="4"/>
          <c:order val="2"/>
          <c:tx>
            <c:v>Total Required Contribution</c:v>
          </c:tx>
          <c:spPr>
            <a:ln>
              <a:noFill/>
            </a:ln>
          </c:spPr>
          <c:marker>
            <c:symbol val="none"/>
          </c:marker>
          <c:dLbls>
            <c:dLbl>
              <c:idx val="1"/>
              <c:layout>
                <c:manualLayout>
                  <c:x val="-5.5319553805774281E-2"/>
                  <c:y val="-3.0733970753655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71-4940-94AC-F70AFFC7DCE7}"/>
                </c:ext>
              </c:extLst>
            </c:dLbl>
            <c:dLbl>
              <c:idx val="4"/>
              <c:layout>
                <c:manualLayout>
                  <c:x val="-5.9486220472440995E-2"/>
                  <c:y val="-3.4702224721909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271-4940-94AC-F70AFFC7DCE7}"/>
                </c:ext>
              </c:extLst>
            </c:dLbl>
            <c:dLbl>
              <c:idx val="8"/>
              <c:layout>
                <c:manualLayout>
                  <c:x val="-6.5041776027996545E-2"/>
                  <c:y val="-3.07339707536558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71-4940-94AC-F70AFFC7DCE7}"/>
                </c:ext>
              </c:extLst>
            </c:dLbl>
            <c:dLbl>
              <c:idx val="11"/>
              <c:layout>
                <c:manualLayout>
                  <c:x val="-5.9486220472440947E-2"/>
                  <c:y val="-1.8829208848893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71-4940-94AC-F70AFFC7DCE7}"/>
                </c:ext>
              </c:extLst>
            </c:dLbl>
            <c:dLbl>
              <c:idx val="15"/>
              <c:layout>
                <c:manualLayout>
                  <c:x val="-5.9486220472440947E-2"/>
                  <c:y val="-2.27974628171478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271-4940-94AC-F70AFFC7DCE7}"/>
                </c:ext>
              </c:extLst>
            </c:dLbl>
            <c:dLbl>
              <c:idx val="18"/>
              <c:layout>
                <c:manualLayout>
                  <c:x val="-4.1407152230971127E-2"/>
                  <c:y val="-2.2797306586676665E-2"/>
                </c:manualLayout>
              </c:layout>
              <c:numFmt formatCode="0.0%" sourceLinked="0"/>
              <c:spPr>
                <a:noFill/>
                <a:ln>
                  <a:noFill/>
                </a:ln>
                <a:effectLst/>
              </c:spPr>
              <c:txPr>
                <a:bodyPr wrap="square" lIns="38100" tIns="19050" rIns="38100" bIns="19050" anchor="ctr">
                  <a:noAutofit/>
                </a:bodyPr>
                <a:lstStyle/>
                <a:p>
                  <a:pPr>
                    <a:defRPr sz="1000"/>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9.9527777777777771E-2"/>
                      <c:h val="8.1309523809523804E-2"/>
                    </c:manualLayout>
                  </c15:layout>
                </c:ext>
                <c:ext xmlns:c16="http://schemas.microsoft.com/office/drawing/2014/chart" uri="{C3380CC4-5D6E-409C-BE32-E72D297353CC}">
                  <c16:uniqueId val="{0000000D-A271-4940-94AC-F70AFFC7DCE7}"/>
                </c:ext>
              </c:extLst>
            </c:dLbl>
            <c:dLbl>
              <c:idx val="19"/>
              <c:layout>
                <c:manualLayout>
                  <c:x val="-5.8250218722660689E-3"/>
                  <c:y val="-4.26387326584177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271-4940-94AC-F70AFFC7DCE7}"/>
                </c:ext>
              </c:extLst>
            </c:dLbl>
            <c:numFmt formatCode="0.0%" sourceLinked="0"/>
            <c:spPr>
              <a:noFill/>
              <a:ln>
                <a:noFill/>
              </a:ln>
              <a:effectLst/>
            </c:spPr>
            <c:txPr>
              <a:bodyPr wrap="square" lIns="38100" tIns="19050" rIns="38100" bIns="19050" anchor="ctr">
                <a:spAutoFit/>
              </a:bodyPr>
              <a:lstStyle/>
              <a:p>
                <a:pPr>
                  <a:defRPr sz="1000"/>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'Figure 2'!$A$26:$A$45</c:f>
              <c:numCache>
                <c:formatCode>0</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'Figure 2'!$D$26:$D$45</c:f>
              <c:numCache>
                <c:formatCode>General</c:formatCode>
                <c:ptCount val="20"/>
                <c:pt idx="0">
                  <c:v>6.5871362031626829E-2</c:v>
                </c:pt>
                <c:pt idx="1">
                  <c:v>7.8150004750507276E-2</c:v>
                </c:pt>
                <c:pt idx="2">
                  <c:v>9.9235680637130494E-2</c:v>
                </c:pt>
                <c:pt idx="3">
                  <c:v>0.11112165642170581</c:v>
                </c:pt>
                <c:pt idx="4">
                  <c:v>0.11992548175017267</c:v>
                </c:pt>
                <c:pt idx="5">
                  <c:v>0.12048692478574417</c:v>
                </c:pt>
                <c:pt idx="6">
                  <c:v>0.12138241788993866</c:v>
                </c:pt>
                <c:pt idx="7">
                  <c:v>0.12424043713505212</c:v>
                </c:pt>
                <c:pt idx="8">
                  <c:v>0.14658614290429012</c:v>
                </c:pt>
                <c:pt idx="9">
                  <c:v>0.16275246943610808</c:v>
                </c:pt>
                <c:pt idx="10">
                  <c:v>0.16890628212558395</c:v>
                </c:pt>
                <c:pt idx="11">
                  <c:v>0.17993682667643629</c:v>
                </c:pt>
                <c:pt idx="12">
                  <c:v>0.18218023785745988</c:v>
                </c:pt>
                <c:pt idx="13">
                  <c:v>0.1813991916230735</c:v>
                </c:pt>
                <c:pt idx="14">
                  <c:v>0.18338636680364853</c:v>
                </c:pt>
                <c:pt idx="15">
                  <c:v>0.19289166326282825</c:v>
                </c:pt>
                <c:pt idx="16">
                  <c:v>0.18956257646652516</c:v>
                </c:pt>
                <c:pt idx="17">
                  <c:v>0.19422212267942487</c:v>
                </c:pt>
                <c:pt idx="18">
                  <c:v>0.18789113702086541</c:v>
                </c:pt>
                <c:pt idx="19">
                  <c:v>0.19686665756772131</c:v>
                </c:pt>
              </c:numCache>
            </c:numRef>
          </c:val>
          <c:smooth val="0"/>
          <c:extLst>
            <c:ext xmlns:c16="http://schemas.microsoft.com/office/drawing/2014/chart" uri="{C3380CC4-5D6E-409C-BE32-E72D297353CC}">
              <c16:uniqueId val="{0000000F-A271-4940-94AC-F70AFFC7DCE7}"/>
            </c:ext>
          </c:extLst>
        </c:ser>
        <c:dLbls>
          <c:showLegendKey val="0"/>
          <c:showVal val="0"/>
          <c:showCatName val="0"/>
          <c:showSerName val="0"/>
          <c:showPercent val="0"/>
          <c:showBubbleSize val="0"/>
        </c:dLbls>
        <c:marker val="1"/>
        <c:smooth val="0"/>
        <c:axId val="150954368"/>
        <c:axId val="150955904"/>
      </c:lineChart>
      <c:catAx>
        <c:axId val="150954368"/>
        <c:scaling>
          <c:orientation val="minMax"/>
        </c:scaling>
        <c:delete val="0"/>
        <c:axPos val="b"/>
        <c:numFmt formatCode="General" sourceLinked="0"/>
        <c:majorTickMark val="out"/>
        <c:minorTickMark val="none"/>
        <c:tickLblPos val="low"/>
        <c:spPr>
          <a:ln w="3175"/>
        </c:spPr>
        <c:crossAx val="150955904"/>
        <c:crosses val="autoZero"/>
        <c:auto val="0"/>
        <c:lblAlgn val="ctr"/>
        <c:lblOffset val="100"/>
        <c:tickLblSkip val="2"/>
        <c:noMultiLvlLbl val="0"/>
      </c:catAx>
      <c:valAx>
        <c:axId val="150955904"/>
        <c:scaling>
          <c:orientation val="minMax"/>
        </c:scaling>
        <c:delete val="0"/>
        <c:axPos val="l"/>
        <c:majorGridlines>
          <c:spPr>
            <a:ln w="3175"/>
          </c:spPr>
        </c:majorGridlines>
        <c:numFmt formatCode="0%" sourceLinked="0"/>
        <c:majorTickMark val="out"/>
        <c:minorTickMark val="none"/>
        <c:tickLblPos val="nextTo"/>
        <c:spPr>
          <a:ln w="3175"/>
        </c:spPr>
        <c:crossAx val="150954368"/>
        <c:crosses val="autoZero"/>
        <c:crossBetween val="between"/>
      </c:valAx>
      <c:spPr>
        <a:noFill/>
        <a:ln w="0">
          <a:noFill/>
        </a:ln>
      </c:spPr>
    </c:plotArea>
    <c:legend>
      <c:legendPos val="r"/>
      <c:legendEntry>
        <c:idx val="2"/>
        <c:delete val="1"/>
      </c:legendEntry>
      <c:layout>
        <c:manualLayout>
          <c:xMode val="edge"/>
          <c:yMode val="edge"/>
          <c:x val="0.10685695538057743"/>
          <c:y val="5.6480752405949256E-2"/>
          <c:w val="0.37871212498754114"/>
          <c:h val="0.11637539210037771"/>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a:solidFill>
        <a:schemeClr val="bg1"/>
      </a:solidFill>
    </a:ln>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22766328291277E-2"/>
          <c:y val="2.6028682151408189E-2"/>
          <c:w val="0.8954253632645196"/>
          <c:h val="0.88811060647199669"/>
        </c:manualLayout>
      </c:layout>
      <c:barChart>
        <c:barDir val="col"/>
        <c:grouping val="clustered"/>
        <c:varyColors val="0"/>
        <c:ser>
          <c:idx val="0"/>
          <c:order val="0"/>
          <c:tx>
            <c:strRef>
              <c:f>'Figure A1'!$B$26</c:f>
              <c:strCache>
                <c:ptCount val="1"/>
                <c:pt idx="0">
                  <c:v>Actuarial assets</c:v>
                </c:pt>
              </c:strCache>
            </c:strRef>
          </c:tx>
          <c:spPr>
            <a:solidFill>
              <a:schemeClr val="bg1">
                <a:lumMod val="75000"/>
              </a:schemeClr>
            </a:solidFill>
            <a:ln w="3175">
              <a:solidFill>
                <a:sysClr val="windowText" lastClr="000000"/>
              </a:solidFill>
            </a:ln>
            <a:effectLst/>
          </c:spPr>
          <c:invertIfNegative val="0"/>
          <c:dPt>
            <c:idx val="12"/>
            <c:invertIfNegative val="0"/>
            <c:bubble3D val="0"/>
            <c:spPr>
              <a:solidFill>
                <a:schemeClr val="bg1">
                  <a:lumMod val="75000"/>
                </a:schemeClr>
              </a:solidFill>
              <a:ln w="3175">
                <a:solidFill>
                  <a:sysClr val="windowText" lastClr="000000"/>
                </a:solidFill>
              </a:ln>
              <a:effectLst/>
            </c:spPr>
            <c:extLst>
              <c:ext xmlns:c16="http://schemas.microsoft.com/office/drawing/2014/chart" uri="{C3380CC4-5D6E-409C-BE32-E72D297353CC}">
                <c16:uniqueId val="{00000006-BD72-48F3-A933-497F7D8D640E}"/>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72-48F3-A933-497F7D8D640E}"/>
                </c:ext>
              </c:extLst>
            </c:dLbl>
            <c:dLbl>
              <c:idx val="6"/>
              <c:layout>
                <c:manualLayout>
                  <c:x val="-2.2246941045606278E-2"/>
                  <c:y val="1.5673981191222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D72-48F3-A933-497F7D8D640E}"/>
                </c:ext>
              </c:extLst>
            </c:dLbl>
            <c:dLbl>
              <c:idx val="12"/>
              <c:layout>
                <c:manualLayout>
                  <c:x val="-1.1123470522803217E-2"/>
                  <c:y val="1.17554858934169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72-48F3-A933-497F7D8D64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A1'!$A$27:$A$39</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A1'!$B$27:$B$39</c:f>
              <c:numCache>
                <c:formatCode>"$"#,##0.0_);\("$"#,##0.0\)</c:formatCode>
                <c:ptCount val="13"/>
                <c:pt idx="0">
                  <c:v>2.8311177240350003</c:v>
                </c:pt>
                <c:pt idx="1">
                  <c:v>2.7610407094420011</c:v>
                </c:pt>
                <c:pt idx="2">
                  <c:v>2.8055230104265005</c:v>
                </c:pt>
                <c:pt idx="3">
                  <c:v>2.8679341237185003</c:v>
                </c:pt>
                <c:pt idx="4">
                  <c:v>2.8950276592870003</c:v>
                </c:pt>
                <c:pt idx="5">
                  <c:v>2.9930880070874997</c:v>
                </c:pt>
                <c:pt idx="6">
                  <c:v>3.197820156083</c:v>
                </c:pt>
                <c:pt idx="7">
                  <c:v>3.3524738208559999</c:v>
                </c:pt>
                <c:pt idx="8">
                  <c:v>3.4580660262994991</c:v>
                </c:pt>
                <c:pt idx="9">
                  <c:v>3.6372990697466023</c:v>
                </c:pt>
                <c:pt idx="10">
                  <c:v>3.8078834121714387</c:v>
                </c:pt>
                <c:pt idx="11">
                  <c:v>3.856258481890976</c:v>
                </c:pt>
                <c:pt idx="12">
                  <c:v>3.8187118592710636</c:v>
                </c:pt>
              </c:numCache>
            </c:numRef>
          </c:val>
          <c:extLst>
            <c:ext xmlns:c16="http://schemas.microsoft.com/office/drawing/2014/chart" uri="{C3380CC4-5D6E-409C-BE32-E72D297353CC}">
              <c16:uniqueId val="{00000000-BD72-48F3-A933-497F7D8D640E}"/>
            </c:ext>
          </c:extLst>
        </c:ser>
        <c:ser>
          <c:idx val="1"/>
          <c:order val="1"/>
          <c:tx>
            <c:strRef>
              <c:f>'Figure A1'!$C$26</c:f>
              <c:strCache>
                <c:ptCount val="1"/>
                <c:pt idx="0">
                  <c:v>Market assets</c:v>
                </c:pt>
              </c:strCache>
            </c:strRef>
          </c:tx>
          <c:spPr>
            <a:solidFill>
              <a:srgbClr val="800000"/>
            </a:solidFill>
            <a:ln w="3175">
              <a:solidFill>
                <a:sysClr val="windowText" lastClr="000000"/>
              </a:solidFill>
            </a:ln>
            <a:effectLst/>
          </c:spPr>
          <c:invertIfNegative val="0"/>
          <c:dPt>
            <c:idx val="12"/>
            <c:invertIfNegative val="0"/>
            <c:bubble3D val="0"/>
            <c:spPr>
              <a:pattFill prst="wdUpDiag">
                <a:fgClr>
                  <a:srgbClr val="800000"/>
                </a:fgClr>
                <a:bgClr>
                  <a:schemeClr val="bg1"/>
                </a:bgClr>
              </a:pattFill>
              <a:ln w="3175">
                <a:solidFill>
                  <a:sysClr val="windowText" lastClr="000000"/>
                </a:solidFill>
              </a:ln>
              <a:effectLst/>
            </c:spPr>
            <c:extLst>
              <c:ext xmlns:c16="http://schemas.microsoft.com/office/drawing/2014/chart" uri="{C3380CC4-5D6E-409C-BE32-E72D297353CC}">
                <c16:uniqueId val="{00000007-BD72-48F3-A933-497F7D8D640E}"/>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72-48F3-A933-497F7D8D640E}"/>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72-48F3-A933-497F7D8D640E}"/>
                </c:ext>
              </c:extLst>
            </c:dLbl>
            <c:dLbl>
              <c:idx val="12"/>
              <c:layout>
                <c:manualLayout>
                  <c:x val="1.3904338153503689E-2"/>
                  <c:y val="1.5673981191222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72-48F3-A933-497F7D8D64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A1'!$A$27:$A$39</c:f>
              <c:numCache>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Cache>
            </c:numRef>
          </c:cat>
          <c:val>
            <c:numRef>
              <c:f>'Figure A1'!$C$27:$C$39</c:f>
              <c:numCache>
                <c:formatCode>"$"#,##0.0_);\("$"#,##0.0\)</c:formatCode>
                <c:ptCount val="13"/>
                <c:pt idx="0">
                  <c:v>2.7133185165319986</c:v>
                </c:pt>
                <c:pt idx="1">
                  <c:v>2.2180289193119993</c:v>
                </c:pt>
                <c:pt idx="2">
                  <c:v>2.4497858983459988</c:v>
                </c:pt>
                <c:pt idx="3">
                  <c:v>2.7835050848059977</c:v>
                </c:pt>
                <c:pt idx="4">
                  <c:v>2.7910485567969991</c:v>
                </c:pt>
                <c:pt idx="5">
                  <c:v>3.0407744692210015</c:v>
                </c:pt>
                <c:pt idx="6">
                  <c:v>3.404011909242</c:v>
                </c:pt>
                <c:pt idx="7">
                  <c:v>3.404929310902999</c:v>
                </c:pt>
                <c:pt idx="8">
                  <c:v>3.374940762926999</c:v>
                </c:pt>
                <c:pt idx="9">
                  <c:v>3.7009824942039997</c:v>
                </c:pt>
                <c:pt idx="10">
                  <c:v>3.8428981782659992</c:v>
                </c:pt>
                <c:pt idx="11">
                  <c:v>3.9174098036984475</c:v>
                </c:pt>
                <c:pt idx="12">
                  <c:v>3.6232271758343013</c:v>
                </c:pt>
              </c:numCache>
            </c:numRef>
          </c:val>
          <c:extLst>
            <c:ext xmlns:c16="http://schemas.microsoft.com/office/drawing/2014/chart" uri="{C3380CC4-5D6E-409C-BE32-E72D297353CC}">
              <c16:uniqueId val="{00000001-BD72-48F3-A933-497F7D8D640E}"/>
            </c:ext>
          </c:extLst>
        </c:ser>
        <c:dLbls>
          <c:showLegendKey val="0"/>
          <c:showVal val="0"/>
          <c:showCatName val="0"/>
          <c:showSerName val="0"/>
          <c:showPercent val="0"/>
          <c:showBubbleSize val="0"/>
        </c:dLbls>
        <c:gapWidth val="219"/>
        <c:overlap val="-27"/>
        <c:axId val="567223584"/>
        <c:axId val="567226208"/>
      </c:barChart>
      <c:catAx>
        <c:axId val="567223584"/>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0" spcFirstLastPara="1" vertOverflow="ellipsis"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67226208"/>
        <c:crosses val="autoZero"/>
        <c:auto val="1"/>
        <c:lblAlgn val="ctr"/>
        <c:lblOffset val="100"/>
        <c:tickLblSkip val="2"/>
        <c:tickMarkSkip val="2"/>
        <c:noMultiLvlLbl val="0"/>
      </c:catAx>
      <c:valAx>
        <c:axId val="567226208"/>
        <c:scaling>
          <c:orientation val="minMax"/>
          <c:max val="5"/>
        </c:scaling>
        <c:delete val="0"/>
        <c:axPos val="l"/>
        <c:majorGridlines>
          <c:spPr>
            <a:ln w="3175" cap="flat" cmpd="sng" algn="ctr">
              <a:solidFill>
                <a:schemeClr val="bg1">
                  <a:lumMod val="50000"/>
                </a:schemeClr>
              </a:solidFill>
              <a:round/>
            </a:ln>
            <a:effectLst/>
          </c:spPr>
        </c:majorGridlines>
        <c:numFmt formatCode="&quot;$&quot;#,##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567223584"/>
        <c:crosses val="autoZero"/>
        <c:crossBetween val="between"/>
        <c:majorUnit val="1"/>
      </c:valAx>
      <c:spPr>
        <a:noFill/>
        <a:ln>
          <a:noFill/>
        </a:ln>
        <a:effectLst/>
      </c:spPr>
    </c:plotArea>
    <c:legend>
      <c:legendPos val="l"/>
      <c:layout>
        <c:manualLayout>
          <c:xMode val="edge"/>
          <c:yMode val="edge"/>
          <c:x val="8.3271438956671023E-2"/>
          <c:y val="6.8717140177227062E-2"/>
          <c:w val="0.25136021651353646"/>
          <c:h val="0.15709124231728086"/>
        </c:manualLayout>
      </c:layout>
      <c:overlay val="1"/>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2917760279965"/>
          <c:y val="2.2926634768740028E-2"/>
          <c:w val="0.87162598425196847"/>
          <c:h val="0.83475003124609426"/>
        </c:manualLayout>
      </c:layout>
      <c:barChart>
        <c:barDir val="col"/>
        <c:grouping val="clustered"/>
        <c:varyColors val="0"/>
        <c:ser>
          <c:idx val="0"/>
          <c:order val="0"/>
          <c:spPr>
            <a:solidFill>
              <a:srgbClr val="800000"/>
            </a:solidFill>
            <a:ln w="3175">
              <a:solidFill>
                <a:schemeClr val="tx1"/>
              </a:solidFill>
            </a:ln>
          </c:spPr>
          <c:invertIfNegative val="0"/>
          <c:dPt>
            <c:idx val="13"/>
            <c:invertIfNegative val="0"/>
            <c:bubble3D val="0"/>
            <c:spPr>
              <a:solidFill>
                <a:srgbClr val="800000"/>
              </a:solidFill>
              <a:ln w="3175">
                <a:solidFill>
                  <a:schemeClr val="tx1"/>
                </a:solidFill>
              </a:ln>
            </c:spPr>
            <c:extLst>
              <c:ext xmlns:c16="http://schemas.microsoft.com/office/drawing/2014/chart" uri="{C3380CC4-5D6E-409C-BE32-E72D297353CC}">
                <c16:uniqueId val="{00000001-F184-43D3-A1C9-1E11A574403B}"/>
              </c:ext>
            </c:extLst>
          </c:dPt>
          <c:dPt>
            <c:idx val="14"/>
            <c:invertIfNegative val="0"/>
            <c:bubble3D val="0"/>
            <c:spPr>
              <a:solidFill>
                <a:srgbClr val="800000"/>
              </a:solidFill>
              <a:ln w="3175">
                <a:solidFill>
                  <a:schemeClr val="tx1"/>
                </a:solidFill>
              </a:ln>
            </c:spPr>
            <c:extLst>
              <c:ext xmlns:c16="http://schemas.microsoft.com/office/drawing/2014/chart" uri="{C3380CC4-5D6E-409C-BE32-E72D297353CC}">
                <c16:uniqueId val="{00000003-F184-43D3-A1C9-1E11A574403B}"/>
              </c:ext>
            </c:extLst>
          </c:dPt>
          <c:dPt>
            <c:idx val="15"/>
            <c:invertIfNegative val="0"/>
            <c:bubble3D val="0"/>
            <c:spPr>
              <a:solidFill>
                <a:srgbClr val="800000"/>
              </a:solidFill>
              <a:ln w="3175">
                <a:solidFill>
                  <a:schemeClr val="tx1"/>
                </a:solidFill>
              </a:ln>
            </c:spPr>
            <c:extLst>
              <c:ext xmlns:c16="http://schemas.microsoft.com/office/drawing/2014/chart" uri="{C3380CC4-5D6E-409C-BE32-E72D297353CC}">
                <c16:uniqueId val="{00000005-F184-43D3-A1C9-1E11A574403B}"/>
              </c:ext>
            </c:extLst>
          </c:dPt>
          <c:dPt>
            <c:idx val="18"/>
            <c:invertIfNegative val="0"/>
            <c:bubble3D val="0"/>
            <c:spPr>
              <a:solidFill>
                <a:srgbClr val="800000"/>
              </a:solidFill>
              <a:ln w="3175">
                <a:solidFill>
                  <a:schemeClr val="tx1"/>
                </a:solidFill>
              </a:ln>
            </c:spPr>
            <c:extLst>
              <c:ext xmlns:c16="http://schemas.microsoft.com/office/drawing/2014/chart" uri="{C3380CC4-5D6E-409C-BE32-E72D297353CC}">
                <c16:uniqueId val="{00000007-F184-43D3-A1C9-1E11A574403B}"/>
              </c:ext>
            </c:extLst>
          </c:dPt>
          <c:dPt>
            <c:idx val="19"/>
            <c:invertIfNegative val="0"/>
            <c:bubble3D val="0"/>
            <c:spPr>
              <a:solidFill>
                <a:srgbClr val="800000"/>
              </a:solidFill>
              <a:ln w="3175">
                <a:solidFill>
                  <a:schemeClr val="tx1"/>
                </a:solidFill>
              </a:ln>
            </c:spPr>
            <c:extLst>
              <c:ext xmlns:c16="http://schemas.microsoft.com/office/drawing/2014/chart" uri="{C3380CC4-5D6E-409C-BE32-E72D297353CC}">
                <c16:uniqueId val="{00000009-F184-43D3-A1C9-1E11A574403B}"/>
              </c:ext>
            </c:extLst>
          </c:dPt>
          <c:dPt>
            <c:idx val="20"/>
            <c:invertIfNegative val="0"/>
            <c:bubble3D val="0"/>
            <c:spPr>
              <a:solidFill>
                <a:srgbClr val="800000"/>
              </a:solidFill>
              <a:ln w="3175">
                <a:solidFill>
                  <a:schemeClr val="tx1"/>
                </a:solidFill>
              </a:ln>
            </c:spPr>
            <c:extLst>
              <c:ext xmlns:c16="http://schemas.microsoft.com/office/drawing/2014/chart" uri="{C3380CC4-5D6E-409C-BE32-E72D297353CC}">
                <c16:uniqueId val="{0000000B-F184-43D3-A1C9-1E11A574403B}"/>
              </c:ext>
            </c:extLst>
          </c:dPt>
          <c:dPt>
            <c:idx val="21"/>
            <c:invertIfNegative val="0"/>
            <c:bubble3D val="0"/>
            <c:spPr>
              <a:solidFill>
                <a:srgbClr val="800000"/>
              </a:solidFill>
              <a:ln w="3175">
                <a:solidFill>
                  <a:schemeClr val="tx1"/>
                </a:solidFill>
              </a:ln>
            </c:spPr>
            <c:extLst>
              <c:ext xmlns:c16="http://schemas.microsoft.com/office/drawing/2014/chart" uri="{C3380CC4-5D6E-409C-BE32-E72D297353CC}">
                <c16:uniqueId val="{0000000D-F184-43D3-A1C9-1E11A574403B}"/>
              </c:ext>
            </c:extLst>
          </c:dPt>
          <c:dPt>
            <c:idx val="22"/>
            <c:invertIfNegative val="0"/>
            <c:bubble3D val="0"/>
            <c:spPr>
              <a:solidFill>
                <a:srgbClr val="800000"/>
              </a:solidFill>
              <a:ln w="3175">
                <a:solidFill>
                  <a:schemeClr val="tx1"/>
                </a:solidFill>
              </a:ln>
            </c:spPr>
            <c:extLst>
              <c:ext xmlns:c16="http://schemas.microsoft.com/office/drawing/2014/chart" uri="{C3380CC4-5D6E-409C-BE32-E72D297353CC}">
                <c16:uniqueId val="{0000000F-F184-43D3-A1C9-1E11A574403B}"/>
              </c:ext>
            </c:extLst>
          </c:dPt>
          <c:dPt>
            <c:idx val="23"/>
            <c:invertIfNegative val="0"/>
            <c:bubble3D val="0"/>
            <c:spPr>
              <a:solidFill>
                <a:srgbClr val="800000"/>
              </a:solidFill>
              <a:ln w="3175">
                <a:solidFill>
                  <a:schemeClr val="tx1"/>
                </a:solidFill>
              </a:ln>
            </c:spPr>
            <c:extLst>
              <c:ext xmlns:c16="http://schemas.microsoft.com/office/drawing/2014/chart" uri="{C3380CC4-5D6E-409C-BE32-E72D297353CC}">
                <c16:uniqueId val="{00000011-F184-43D3-A1C9-1E11A574403B}"/>
              </c:ext>
            </c:extLst>
          </c:dPt>
          <c:dPt>
            <c:idx val="24"/>
            <c:invertIfNegative val="0"/>
            <c:bubble3D val="0"/>
            <c:spPr>
              <a:solidFill>
                <a:srgbClr val="800000"/>
              </a:solidFill>
              <a:ln w="3175">
                <a:solidFill>
                  <a:schemeClr val="tx1"/>
                </a:solidFill>
              </a:ln>
            </c:spPr>
            <c:extLst>
              <c:ext xmlns:c16="http://schemas.microsoft.com/office/drawing/2014/chart" uri="{C3380CC4-5D6E-409C-BE32-E72D297353CC}">
                <c16:uniqueId val="{00000013-F184-43D3-A1C9-1E11A574403B}"/>
              </c:ext>
            </c:extLst>
          </c:dPt>
          <c:dPt>
            <c:idx val="26"/>
            <c:invertIfNegative val="0"/>
            <c:bubble3D val="0"/>
            <c:spPr>
              <a:pattFill prst="wdUpDiag">
                <a:fgClr>
                  <a:srgbClr val="800000"/>
                </a:fgClr>
                <a:bgClr>
                  <a:schemeClr val="bg1"/>
                </a:bgClr>
              </a:pattFill>
              <a:ln w="3175">
                <a:solidFill>
                  <a:schemeClr val="tx1"/>
                </a:solidFill>
              </a:ln>
            </c:spPr>
            <c:extLst>
              <c:ext xmlns:c16="http://schemas.microsoft.com/office/drawing/2014/chart" uri="{C3380CC4-5D6E-409C-BE32-E72D297353CC}">
                <c16:uniqueId val="{00000015-F184-43D3-A1C9-1E11A574403B}"/>
              </c:ext>
            </c:extLst>
          </c:dPt>
          <c:dLbls>
            <c:dLbl>
              <c:idx val="0"/>
              <c:layout>
                <c:manualLayout>
                  <c:x val="8.547008547008534E-3"/>
                  <c:y val="1.1961722488038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184-43D3-A1C9-1E11A574403B}"/>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184-43D3-A1C9-1E11A574403B}"/>
                </c:ext>
              </c:extLst>
            </c:dLbl>
            <c:dLbl>
              <c:idx val="13"/>
              <c:layout>
                <c:manualLayout>
                  <c:x val="6.1161585571034389E-3"/>
                  <c:y val="1.5948963317384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84-43D3-A1C9-1E11A574403B}"/>
                </c:ext>
              </c:extLst>
            </c:dLbl>
            <c:dLbl>
              <c:idx val="18"/>
              <c:layout>
                <c:manualLayout>
                  <c:x val="4.9309664694280079E-3"/>
                  <c:y val="1.19047619047618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184-43D3-A1C9-1E11A574403B}"/>
                </c:ext>
              </c:extLst>
            </c:dLbl>
            <c:dLbl>
              <c:idx val="24"/>
              <c:layout>
                <c:manualLayout>
                  <c:x val="-4.8145257730357757E-2"/>
                  <c:y val="-6.2457817772778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184-43D3-A1C9-1E11A574403B}"/>
                </c:ext>
              </c:extLst>
            </c:dLbl>
            <c:dLbl>
              <c:idx val="25"/>
              <c:layout>
                <c:manualLayout>
                  <c:x val="0"/>
                  <c:y val="-7.93650793650793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184-43D3-A1C9-1E11A574403B}"/>
                </c:ext>
              </c:extLst>
            </c:dLbl>
            <c:dLbl>
              <c:idx val="26"/>
              <c:layout>
                <c:manualLayout>
                  <c:x val="3.4516765285996058E-2"/>
                  <c:y val="-4.36507936507936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184-43D3-A1C9-1E11A574403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B1'!$A$27:$A$45</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'Figure B1'!$B$27:$B$45</c:f>
              <c:numCache>
                <c:formatCode>0.0%</c:formatCode>
                <c:ptCount val="19"/>
                <c:pt idx="0">
                  <c:v>0.99165062020889583</c:v>
                </c:pt>
                <c:pt idx="1">
                  <c:v>0.9490921514914572</c:v>
                </c:pt>
                <c:pt idx="2">
                  <c:v>0.89158457810524427</c:v>
                </c:pt>
                <c:pt idx="3">
                  <c:v>0.86454998946493833</c:v>
                </c:pt>
                <c:pt idx="4">
                  <c:v>0.86332651942862848</c:v>
                </c:pt>
                <c:pt idx="5">
                  <c:v>0.85468032192517573</c:v>
                </c:pt>
                <c:pt idx="6">
                  <c:v>0.87628727944822726</c:v>
                </c:pt>
                <c:pt idx="7">
                  <c:v>0.92971713325248773</c:v>
                </c:pt>
                <c:pt idx="8">
                  <c:v>0.87034867948051364</c:v>
                </c:pt>
                <c:pt idx="9">
                  <c:v>0.81410406338036034</c:v>
                </c:pt>
                <c:pt idx="10">
                  <c:v>0.81719872658200921</c:v>
                </c:pt>
                <c:pt idx="11">
                  <c:v>0.81047025294385622</c:v>
                </c:pt>
                <c:pt idx="12">
                  <c:v>0.82134204325946891</c:v>
                </c:pt>
                <c:pt idx="13">
                  <c:v>0.87195657002043891</c:v>
                </c:pt>
                <c:pt idx="14">
                  <c:v>0.92359262930676167</c:v>
                </c:pt>
                <c:pt idx="15">
                  <c:v>0.92459915324678754</c:v>
                </c:pt>
                <c:pt idx="16">
                  <c:v>0.94137832307629876</c:v>
                </c:pt>
                <c:pt idx="17">
                  <c:v>0.93899427485394849</c:v>
                </c:pt>
                <c:pt idx="18">
                  <c:v>1.000232109277321</c:v>
                </c:pt>
              </c:numCache>
            </c:numRef>
          </c:val>
          <c:extLst>
            <c:ext xmlns:c16="http://schemas.microsoft.com/office/drawing/2014/chart" uri="{C3380CC4-5D6E-409C-BE32-E72D297353CC}">
              <c16:uniqueId val="{00000019-F184-43D3-A1C9-1E11A574403B}"/>
            </c:ext>
          </c:extLst>
        </c:ser>
        <c:dLbls>
          <c:showLegendKey val="0"/>
          <c:showVal val="0"/>
          <c:showCatName val="0"/>
          <c:showSerName val="0"/>
          <c:showPercent val="0"/>
          <c:showBubbleSize val="0"/>
        </c:dLbls>
        <c:gapWidth val="150"/>
        <c:axId val="321736192"/>
        <c:axId val="275164544"/>
      </c:barChart>
      <c:catAx>
        <c:axId val="321736192"/>
        <c:scaling>
          <c:orientation val="minMax"/>
        </c:scaling>
        <c:delete val="0"/>
        <c:axPos val="b"/>
        <c:numFmt formatCode="General" sourceLinked="1"/>
        <c:majorTickMark val="out"/>
        <c:minorTickMark val="none"/>
        <c:tickLblPos val="nextTo"/>
        <c:spPr>
          <a:ln w="3175">
            <a:solidFill>
              <a:srgbClr val="808080"/>
            </a:solidFill>
            <a:prstDash val="solid"/>
          </a:ln>
        </c:spPr>
        <c:txPr>
          <a:bodyPr rot="-2700000" vert="horz"/>
          <a:lstStyle/>
          <a:p>
            <a:pPr>
              <a:defRPr/>
            </a:pPr>
            <a:endParaRPr lang="en-US"/>
          </a:p>
        </c:txPr>
        <c:crossAx val="275164544"/>
        <c:crosses val="autoZero"/>
        <c:auto val="1"/>
        <c:lblAlgn val="ctr"/>
        <c:lblOffset val="100"/>
        <c:tickLblSkip val="1"/>
        <c:tickMarkSkip val="1"/>
        <c:noMultiLvlLbl val="0"/>
      </c:catAx>
      <c:valAx>
        <c:axId val="275164544"/>
        <c:scaling>
          <c:orientation val="minMax"/>
          <c:max val="1.25"/>
          <c:min val="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a:pPr>
            <a:endParaRPr lang="en-US"/>
          </a:p>
        </c:txPr>
        <c:crossAx val="321736192"/>
        <c:crosses val="autoZero"/>
        <c:crossBetween val="between"/>
        <c:majorUnit val="0.25"/>
      </c:valAx>
      <c:spPr>
        <a:noFill/>
        <a:ln w="25400">
          <a:noFill/>
        </a:ln>
      </c:spPr>
    </c:plotArea>
    <c:plotVisOnly val="1"/>
    <c:dispBlanksAs val="gap"/>
    <c:showDLblsOverMax val="0"/>
  </c:chart>
  <c:spPr>
    <a:solidFill>
      <a:schemeClr val="bg1"/>
    </a:solidFill>
    <a:ln w="9525">
      <a:noFill/>
    </a:ln>
  </c:spPr>
  <c:txPr>
    <a:bodyPr/>
    <a:lstStyle/>
    <a:p>
      <a:pPr>
        <a:defRPr sz="1200" b="0" i="0" u="none" strike="noStrike" baseline="0">
          <a:solidFill>
            <a:srgbClr val="000000"/>
          </a:solidFill>
          <a:latin typeface="Times New Roman" pitchFamily="18" charset="0"/>
          <a:ea typeface="Scala-Regular"/>
          <a:cs typeface="Times New Roman" pitchFamily="18" charset="0"/>
        </a:defRPr>
      </a:pPr>
      <a:endParaRPr lang="en-US"/>
    </a:p>
  </c:txPr>
  <c:printSettings>
    <c:headerFooter/>
    <c:pageMargins b="0.75000000000000244" l="0.70000000000000062" r="0.70000000000000062" t="0.75000000000000244"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444500"/>
    <xdr:ext cx="4572000" cy="3200400"/>
    <xdr:graphicFrame macro="">
      <xdr:nvGraphicFramePr>
        <xdr:cNvPr id="2" name="Chart 1">
          <a:extLst>
            <a:ext uri="{FF2B5EF4-FFF2-40B4-BE49-F238E27FC236}">
              <a16:creationId xmlns:a16="http://schemas.microsoft.com/office/drawing/2014/main" id="{BEEFBC68-8EBE-4113-89FB-FB6933173B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28575</xdr:rowOff>
    </xdr:from>
    <xdr:to>
      <xdr:col>4</xdr:col>
      <xdr:colOff>139700</xdr:colOff>
      <xdr:row>18</xdr:row>
      <xdr:rowOff>180975</xdr:rowOff>
    </xdr:to>
    <xdr:graphicFrame macro="">
      <xdr:nvGraphicFramePr>
        <xdr:cNvPr id="4" name="Chart 3">
          <a:extLst>
            <a:ext uri="{FF2B5EF4-FFF2-40B4-BE49-F238E27FC236}">
              <a16:creationId xmlns:a16="http://schemas.microsoft.com/office/drawing/2014/main" id="{7740A765-8645-4C92-A086-C59EB18430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158749</xdr:rowOff>
    </xdr:from>
    <xdr:to>
      <xdr:col>5</xdr:col>
      <xdr:colOff>536575</xdr:colOff>
      <xdr:row>18</xdr:row>
      <xdr:rowOff>107949</xdr:rowOff>
    </xdr:to>
    <xdr:graphicFrame macro="">
      <xdr:nvGraphicFramePr>
        <xdr:cNvPr id="2" name="Chart 1">
          <a:extLst>
            <a:ext uri="{FF2B5EF4-FFF2-40B4-BE49-F238E27FC236}">
              <a16:creationId xmlns:a16="http://schemas.microsoft.com/office/drawing/2014/main" id="{AC812D94-85C6-4093-B60E-8C060F345D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15875" y="466725"/>
    <xdr:ext cx="4572000" cy="3200400"/>
    <xdr:graphicFrame macro="">
      <xdr:nvGraphicFramePr>
        <xdr:cNvPr id="2" name="Chart 1">
          <a:extLst>
            <a:ext uri="{FF2B5EF4-FFF2-40B4-BE49-F238E27FC236}">
              <a16:creationId xmlns:a16="http://schemas.microsoft.com/office/drawing/2014/main" id="{E54DACFB-D509-40EC-AC24-ADF1801C83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84D8-D18A-4F97-8397-5989FF6127A7}">
  <dimension ref="A1:D52"/>
  <sheetViews>
    <sheetView tabSelected="1" zoomScale="125" zoomScaleNormal="125" workbookViewId="0"/>
  </sheetViews>
  <sheetFormatPr baseColWidth="10" defaultColWidth="8.83203125" defaultRowHeight="15" x14ac:dyDescent="0.2"/>
  <cols>
    <col min="1" max="1" width="8.83203125" style="13"/>
    <col min="2" max="2" width="21.1640625" style="15" customWidth="1"/>
  </cols>
  <sheetData>
    <row r="1" spans="1:4" ht="16" x14ac:dyDescent="0.2">
      <c r="A1" s="12" t="s">
        <v>217</v>
      </c>
    </row>
    <row r="3" spans="1:4" ht="16" x14ac:dyDescent="0.2">
      <c r="D3" s="3"/>
    </row>
    <row r="21" spans="1:2" x14ac:dyDescent="0.2">
      <c r="A21" s="14" t="s">
        <v>218</v>
      </c>
    </row>
    <row r="22" spans="1:2" x14ac:dyDescent="0.2">
      <c r="A22" s="28" t="s">
        <v>228</v>
      </c>
    </row>
    <row r="23" spans="1:2" x14ac:dyDescent="0.2">
      <c r="A23" s="28"/>
    </row>
    <row r="25" spans="1:2" ht="16" x14ac:dyDescent="0.2">
      <c r="A25" s="19" t="s">
        <v>219</v>
      </c>
      <c r="B25" s="20" t="s">
        <v>3</v>
      </c>
    </row>
    <row r="26" spans="1:2" ht="16" x14ac:dyDescent="0.2">
      <c r="A26" s="21">
        <v>1990</v>
      </c>
      <c r="B26" s="22">
        <v>0.79420000000000002</v>
      </c>
    </row>
    <row r="27" spans="1:2" ht="16" x14ac:dyDescent="0.2">
      <c r="A27" s="21"/>
      <c r="B27" s="22">
        <v>0.8085</v>
      </c>
    </row>
    <row r="28" spans="1:2" ht="16" x14ac:dyDescent="0.2">
      <c r="A28" s="21"/>
      <c r="B28" s="22">
        <v>0.82629999999999992</v>
      </c>
    </row>
    <row r="29" spans="1:2" ht="16" x14ac:dyDescent="0.2">
      <c r="A29" s="21"/>
      <c r="B29" s="22">
        <v>0.84868880000000002</v>
      </c>
    </row>
    <row r="30" spans="1:2" ht="16" x14ac:dyDescent="0.2">
      <c r="A30" s="21"/>
      <c r="B30" s="22">
        <v>0.87626850000000001</v>
      </c>
    </row>
    <row r="31" spans="1:2" ht="16" x14ac:dyDescent="0.2">
      <c r="A31" s="21"/>
      <c r="B31" s="22">
        <v>0.95967960000000008</v>
      </c>
    </row>
    <row r="32" spans="1:2" ht="16" x14ac:dyDescent="0.2">
      <c r="A32" s="21">
        <v>2000</v>
      </c>
      <c r="B32" s="22">
        <v>1.0268710000000001</v>
      </c>
    </row>
    <row r="33" spans="1:2" ht="16" x14ac:dyDescent="0.2">
      <c r="A33" s="21"/>
      <c r="B33" s="22">
        <v>1.0192470869612384</v>
      </c>
    </row>
    <row r="34" spans="1:2" ht="16" x14ac:dyDescent="0.2">
      <c r="A34" s="21"/>
      <c r="B34" s="22">
        <v>0.94889198184782042</v>
      </c>
    </row>
    <row r="35" spans="1:2" ht="16" x14ac:dyDescent="0.2">
      <c r="A35" s="21"/>
      <c r="B35" s="22">
        <v>0.89120244241409341</v>
      </c>
    </row>
    <row r="36" spans="1:2" ht="16" x14ac:dyDescent="0.2">
      <c r="A36" s="21"/>
      <c r="B36" s="22">
        <v>0.87349700033700106</v>
      </c>
    </row>
    <row r="37" spans="1:2" ht="16" x14ac:dyDescent="0.2">
      <c r="A37" s="21"/>
      <c r="B37" s="22">
        <v>0.85447518439980541</v>
      </c>
    </row>
    <row r="38" spans="1:2" ht="16" x14ac:dyDescent="0.2">
      <c r="A38" s="21"/>
      <c r="B38" s="22">
        <v>0.85341952722488112</v>
      </c>
    </row>
    <row r="39" spans="1:2" ht="16" x14ac:dyDescent="0.2">
      <c r="A39" s="21">
        <v>2007</v>
      </c>
      <c r="B39" s="22">
        <v>0.86474462514708539</v>
      </c>
    </row>
    <row r="40" spans="1:2" ht="16" x14ac:dyDescent="0.2">
      <c r="A40" s="21"/>
      <c r="B40" s="22">
        <v>0.84539084566651224</v>
      </c>
    </row>
    <row r="41" spans="1:2" ht="16" x14ac:dyDescent="0.2">
      <c r="A41" s="21"/>
      <c r="B41" s="22">
        <v>0.78377430857124175</v>
      </c>
    </row>
    <row r="42" spans="1:2" ht="16" x14ac:dyDescent="0.2">
      <c r="A42" s="21"/>
      <c r="B42" s="22">
        <v>0.75835922031481473</v>
      </c>
    </row>
    <row r="43" spans="1:2" ht="16" x14ac:dyDescent="0.2">
      <c r="A43" s="21"/>
      <c r="B43" s="22">
        <v>0.74388579022094725</v>
      </c>
    </row>
    <row r="44" spans="1:2" ht="16" x14ac:dyDescent="0.2">
      <c r="A44" s="21"/>
      <c r="B44" s="22">
        <v>0.72425984703348334</v>
      </c>
    </row>
    <row r="45" spans="1:2" ht="16" x14ac:dyDescent="0.2">
      <c r="A45" s="21">
        <v>2013</v>
      </c>
      <c r="B45" s="22">
        <v>0.719795077664517</v>
      </c>
    </row>
    <row r="46" spans="1:2" ht="16" x14ac:dyDescent="0.2">
      <c r="A46" s="21"/>
      <c r="B46" s="22">
        <v>0.73314489625618051</v>
      </c>
    </row>
    <row r="47" spans="1:2" ht="16" x14ac:dyDescent="0.2">
      <c r="A47" s="21"/>
      <c r="B47" s="22">
        <v>0.73286969249543255</v>
      </c>
    </row>
    <row r="48" spans="1:2" ht="16" x14ac:dyDescent="0.2">
      <c r="A48" s="21"/>
      <c r="B48" s="22">
        <v>0.71736230356655906</v>
      </c>
    </row>
    <row r="49" spans="1:2" ht="16" x14ac:dyDescent="0.2">
      <c r="A49" s="21"/>
      <c r="B49" s="22">
        <v>0.72133700100219067</v>
      </c>
    </row>
    <row r="50" spans="1:2" ht="16" x14ac:dyDescent="0.2">
      <c r="A50" s="21"/>
      <c r="B50" s="22">
        <v>0.72779179558522811</v>
      </c>
    </row>
    <row r="51" spans="1:2" ht="16" x14ac:dyDescent="0.2">
      <c r="A51" s="21">
        <v>2019</v>
      </c>
      <c r="B51" s="22">
        <v>0.71039316453673595</v>
      </c>
    </row>
    <row r="52" spans="1:2" ht="16" x14ac:dyDescent="0.2">
      <c r="A52" s="23">
        <v>2020</v>
      </c>
      <c r="B52" s="24">
        <v>0.69511435662002696</v>
      </c>
    </row>
  </sheetData>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6"/>
  <sheetViews>
    <sheetView topLeftCell="A16" workbookViewId="0">
      <selection activeCell="C21" sqref="C21"/>
    </sheetView>
  </sheetViews>
  <sheetFormatPr baseColWidth="10" defaultColWidth="8.83203125" defaultRowHeight="15" x14ac:dyDescent="0.2"/>
  <cols>
    <col min="2" max="2" width="14.33203125" bestFit="1" customWidth="1"/>
    <col min="3" max="3" width="13.1640625" bestFit="1" customWidth="1"/>
  </cols>
  <sheetData>
    <row r="1" spans="1:3" x14ac:dyDescent="0.2">
      <c r="A1" t="s">
        <v>0</v>
      </c>
      <c r="B1" t="s">
        <v>2</v>
      </c>
      <c r="C1" t="s">
        <v>35</v>
      </c>
    </row>
    <row r="2" spans="1:3" x14ac:dyDescent="0.2">
      <c r="A2" s="1">
        <v>2001</v>
      </c>
      <c r="B2" s="1">
        <v>2108085313.5609999</v>
      </c>
      <c r="C2" s="1">
        <v>1999247723.2779994</v>
      </c>
    </row>
    <row r="3" spans="1:3" x14ac:dyDescent="0.2">
      <c r="A3" s="1">
        <v>2002</v>
      </c>
      <c r="B3" s="1">
        <v>2169536559.4789991</v>
      </c>
      <c r="C3" s="1">
        <v>1899695224.3130994</v>
      </c>
    </row>
    <row r="4" spans="1:3" x14ac:dyDescent="0.2">
      <c r="A4" s="1">
        <v>2003</v>
      </c>
      <c r="B4" s="1">
        <v>2178983002.8209991</v>
      </c>
      <c r="C4" s="1">
        <v>1966205591.2639985</v>
      </c>
    </row>
    <row r="5" spans="1:3" x14ac:dyDescent="0.2">
      <c r="A5" s="1">
        <v>2004</v>
      </c>
      <c r="B5" s="1">
        <v>2275676502.8734999</v>
      </c>
      <c r="C5" s="1">
        <v>2229934750.6550002</v>
      </c>
    </row>
    <row r="6" spans="1:3" x14ac:dyDescent="0.2">
      <c r="A6" s="1">
        <v>2005</v>
      </c>
      <c r="B6" s="1">
        <v>2369611963.6204996</v>
      </c>
      <c r="C6" s="1">
        <v>2441963982.0649986</v>
      </c>
    </row>
    <row r="7" spans="1:3" x14ac:dyDescent="0.2">
      <c r="A7" s="1">
        <v>2006</v>
      </c>
      <c r="B7" s="1">
        <v>2519567350.8384995</v>
      </c>
      <c r="C7" s="1">
        <v>2629202165.7969985</v>
      </c>
    </row>
    <row r="8" spans="1:3" x14ac:dyDescent="0.2">
      <c r="A8" s="1">
        <v>2007</v>
      </c>
      <c r="B8" s="1">
        <v>2735249398.0420003</v>
      </c>
      <c r="C8" s="1">
        <v>2996028943.8089967</v>
      </c>
    </row>
    <row r="9" spans="1:3" x14ac:dyDescent="0.2">
      <c r="A9" s="1">
        <v>2008</v>
      </c>
      <c r="B9" s="1">
        <v>2831117724.0350003</v>
      </c>
      <c r="C9" s="1">
        <v>2713318516.5319986</v>
      </c>
    </row>
    <row r="10" spans="1:3" x14ac:dyDescent="0.2">
      <c r="A10" s="1">
        <v>2009</v>
      </c>
      <c r="B10" s="1">
        <v>2761040709.4420009</v>
      </c>
      <c r="C10" s="1">
        <v>2218028919.3119993</v>
      </c>
    </row>
    <row r="11" spans="1:3" x14ac:dyDescent="0.2">
      <c r="A11" s="1">
        <v>2010</v>
      </c>
      <c r="B11" s="1">
        <v>2805523010.4265003</v>
      </c>
      <c r="C11" s="1">
        <v>2449785898.3459988</v>
      </c>
    </row>
    <row r="12" spans="1:3" x14ac:dyDescent="0.2">
      <c r="A12" s="1">
        <v>2011</v>
      </c>
      <c r="B12" s="1">
        <v>2867934123.7185001</v>
      </c>
      <c r="C12" s="1">
        <v>2783505084.8059978</v>
      </c>
    </row>
    <row r="13" spans="1:3" x14ac:dyDescent="0.2">
      <c r="A13" s="1">
        <v>2012</v>
      </c>
      <c r="B13" s="1">
        <v>2895027659.2870002</v>
      </c>
      <c r="C13" s="1">
        <v>2791048556.796999</v>
      </c>
    </row>
    <row r="14" spans="1:3" x14ac:dyDescent="0.2">
      <c r="A14" s="1">
        <v>2013</v>
      </c>
      <c r="B14" s="1">
        <v>2993088007.0874996</v>
      </c>
      <c r="C14" s="1">
        <v>3040774469.2210016</v>
      </c>
    </row>
    <row r="15" spans="1:3" x14ac:dyDescent="0.2">
      <c r="A15" s="1">
        <v>2014</v>
      </c>
      <c r="B15" s="1">
        <v>3197820156.0830002</v>
      </c>
      <c r="C15" s="1">
        <v>3404011909.2420001</v>
      </c>
    </row>
    <row r="16" spans="1:3" x14ac:dyDescent="0.2">
      <c r="A16" s="1">
        <v>2015</v>
      </c>
      <c r="B16" s="1">
        <v>3352473820.8559999</v>
      </c>
      <c r="C16" s="1">
        <v>3404929310.9029989</v>
      </c>
    </row>
    <row r="17" spans="1:3" x14ac:dyDescent="0.2">
      <c r="A17" s="1">
        <v>2016</v>
      </c>
      <c r="B17" s="1">
        <v>3458066026.299499</v>
      </c>
      <c r="C17" s="1">
        <v>3374940762.9269991</v>
      </c>
    </row>
    <row r="18" spans="1:3" x14ac:dyDescent="0.2">
      <c r="A18" s="1">
        <v>2017</v>
      </c>
      <c r="B18" s="1">
        <v>3637299069.7466025</v>
      </c>
      <c r="C18" s="1">
        <v>3700982494.2039995</v>
      </c>
    </row>
    <row r="19" spans="1:3" x14ac:dyDescent="0.2">
      <c r="A19" s="1">
        <v>2018</v>
      </c>
      <c r="B19" s="1">
        <v>3807883412.1714387</v>
      </c>
      <c r="C19" s="1">
        <v>3842898178.2659993</v>
      </c>
    </row>
    <row r="20" spans="1:3" x14ac:dyDescent="0.2">
      <c r="A20" s="1">
        <v>2019</v>
      </c>
      <c r="B20" s="1">
        <v>3856258481.890976</v>
      </c>
      <c r="C20" s="1">
        <v>3917409803.6984477</v>
      </c>
    </row>
    <row r="21" spans="1:3" x14ac:dyDescent="0.2">
      <c r="A21" s="1">
        <v>2020</v>
      </c>
      <c r="B21" s="1">
        <v>3818711859.2710638</v>
      </c>
      <c r="C21" s="1">
        <v>3623227175.8343015</v>
      </c>
    </row>
    <row r="22" spans="1:3" x14ac:dyDescent="0.2">
      <c r="A22" s="1">
        <v>2021</v>
      </c>
      <c r="B22" s="1">
        <v>3789455173.0571795</v>
      </c>
      <c r="C22" s="1">
        <v>3517181967.139142</v>
      </c>
    </row>
    <row r="23" spans="1:3" x14ac:dyDescent="0.2">
      <c r="A23" s="1">
        <v>2022</v>
      </c>
      <c r="B23" s="1">
        <v>3782488725.9000845</v>
      </c>
      <c r="C23" s="1">
        <v>3595510400.7634807</v>
      </c>
    </row>
    <row r="24" spans="1:3" x14ac:dyDescent="0.2">
      <c r="A24" s="1">
        <v>2023</v>
      </c>
      <c r="B24" s="1">
        <v>3770529136.4618859</v>
      </c>
      <c r="C24" s="1">
        <v>3665330925.0522161</v>
      </c>
    </row>
    <row r="25" spans="1:3" x14ac:dyDescent="0.2">
      <c r="A25" s="1">
        <v>2024</v>
      </c>
      <c r="B25" s="1">
        <v>3809988517.923193</v>
      </c>
      <c r="C25" s="1">
        <v>3806094372.7537475</v>
      </c>
    </row>
    <row r="26" spans="1:3" x14ac:dyDescent="0.2">
      <c r="A26" s="1">
        <v>2025</v>
      </c>
      <c r="B26" s="1">
        <v>3905495376.1064563</v>
      </c>
      <c r="C26" s="1">
        <v>3931709548.0545197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7"/>
  <sheetViews>
    <sheetView workbookViewId="0">
      <selection activeCell="B20" sqref="B20"/>
    </sheetView>
  </sheetViews>
  <sheetFormatPr baseColWidth="10" defaultColWidth="8.83203125" defaultRowHeight="15" x14ac:dyDescent="0.2"/>
  <sheetData>
    <row r="1" spans="1:3" x14ac:dyDescent="0.2">
      <c r="A1" t="s">
        <v>0</v>
      </c>
      <c r="B1" t="s">
        <v>39</v>
      </c>
      <c r="C1" t="s">
        <v>40</v>
      </c>
    </row>
    <row r="2" spans="1:3" x14ac:dyDescent="0.2">
      <c r="A2" s="1">
        <v>2001</v>
      </c>
      <c r="B2" s="1">
        <v>30454067.965799998</v>
      </c>
      <c r="C2" s="1">
        <v>30199795.386169434</v>
      </c>
    </row>
    <row r="3" spans="1:3" x14ac:dyDescent="0.2">
      <c r="A3" s="1">
        <v>2002</v>
      </c>
      <c r="B3" s="1">
        <v>32309947.22240001</v>
      </c>
      <c r="C3" s="1">
        <v>30665117.323883057</v>
      </c>
    </row>
    <row r="4" spans="1:3" x14ac:dyDescent="0.2">
      <c r="A4" s="1">
        <v>2003</v>
      </c>
      <c r="B4" s="1">
        <v>39460030.279799998</v>
      </c>
      <c r="C4" s="1">
        <v>35181954.449035645</v>
      </c>
    </row>
    <row r="5" spans="1:3" x14ac:dyDescent="0.2">
      <c r="A5" s="1">
        <v>2004</v>
      </c>
      <c r="B5" s="1">
        <v>49788927.236399993</v>
      </c>
      <c r="C5" s="1">
        <v>43045016.517700195</v>
      </c>
    </row>
    <row r="6" spans="1:3" x14ac:dyDescent="0.2">
      <c r="A6" s="1">
        <v>2005</v>
      </c>
      <c r="B6" s="1">
        <v>60310465.900600001</v>
      </c>
      <c r="C6" s="1">
        <v>52067624.611083984</v>
      </c>
    </row>
    <row r="7" spans="1:3" x14ac:dyDescent="0.2">
      <c r="A7" s="1">
        <v>2006</v>
      </c>
      <c r="B7" s="1">
        <v>65768059.255499989</v>
      </c>
      <c r="C7" s="1">
        <v>56210666.056884766</v>
      </c>
    </row>
    <row r="8" spans="1:3" x14ac:dyDescent="0.2">
      <c r="A8" s="1">
        <v>2007</v>
      </c>
      <c r="B8" s="1">
        <v>73219136.703999996</v>
      </c>
      <c r="C8" s="1">
        <v>64160998.105895996</v>
      </c>
    </row>
    <row r="9" spans="1:3" x14ac:dyDescent="0.2">
      <c r="A9" s="1">
        <v>2008</v>
      </c>
      <c r="B9" s="1">
        <v>78287314.768000036</v>
      </c>
      <c r="C9" s="1">
        <v>72785057.856140137</v>
      </c>
    </row>
    <row r="10" spans="1:3" x14ac:dyDescent="0.2">
      <c r="A10" s="1">
        <v>2009</v>
      </c>
      <c r="B10" s="1">
        <v>82351971.427000001</v>
      </c>
      <c r="C10" s="1">
        <v>71674929.584106445</v>
      </c>
    </row>
    <row r="11" spans="1:3" x14ac:dyDescent="0.2">
      <c r="A11" s="1">
        <v>2010</v>
      </c>
      <c r="B11" s="1">
        <v>91631873.662999973</v>
      </c>
      <c r="C11" s="1">
        <v>74597880.684204102</v>
      </c>
    </row>
    <row r="12" spans="1:3" x14ac:dyDescent="0.2">
      <c r="A12" s="1">
        <v>2011</v>
      </c>
      <c r="B12" s="1">
        <v>101800118.58500005</v>
      </c>
      <c r="C12" s="1">
        <v>83190927.27355957</v>
      </c>
    </row>
    <row r="13" spans="1:3" x14ac:dyDescent="0.2">
      <c r="A13" s="1">
        <v>2012</v>
      </c>
      <c r="B13" s="1">
        <v>108352425.81699996</v>
      </c>
      <c r="C13" s="1">
        <v>87816417.958984375</v>
      </c>
    </row>
    <row r="14" spans="1:3" x14ac:dyDescent="0.2">
      <c r="A14" s="1">
        <v>2013</v>
      </c>
      <c r="B14" s="1">
        <v>116360212.25000003</v>
      </c>
      <c r="C14" s="1">
        <v>95571534.483520508</v>
      </c>
    </row>
    <row r="15" spans="1:3" x14ac:dyDescent="0.2">
      <c r="A15" s="1">
        <v>2014</v>
      </c>
      <c r="B15" s="1">
        <v>120310794.162569</v>
      </c>
      <c r="C15" s="1">
        <v>104905787.41442871</v>
      </c>
    </row>
    <row r="16" spans="1:3" x14ac:dyDescent="0.2">
      <c r="A16" s="1">
        <v>2015</v>
      </c>
      <c r="B16" s="1">
        <v>125722791.61416781</v>
      </c>
      <c r="C16" s="1">
        <v>116116643.67071533</v>
      </c>
    </row>
    <row r="17" spans="1:3" x14ac:dyDescent="0.2">
      <c r="A17" s="1">
        <v>2016</v>
      </c>
      <c r="B17" s="1">
        <v>129518532.61345559</v>
      </c>
      <c r="C17" s="1">
        <v>119752725.58416748</v>
      </c>
    </row>
    <row r="18" spans="1:3" x14ac:dyDescent="0.2">
      <c r="A18" s="1">
        <v>2017</v>
      </c>
      <c r="B18" s="1">
        <v>134715063.92213905</v>
      </c>
      <c r="C18" s="1">
        <v>126817840.96813965</v>
      </c>
    </row>
    <row r="19" spans="1:3" x14ac:dyDescent="0.2">
      <c r="A19" s="1">
        <v>2018</v>
      </c>
      <c r="B19" s="1">
        <v>150133183.18097451</v>
      </c>
      <c r="C19" s="1">
        <v>140974199.47253418</v>
      </c>
    </row>
    <row r="20" spans="1:3" x14ac:dyDescent="0.2">
      <c r="A20" s="1">
        <v>2019</v>
      </c>
      <c r="B20" s="1">
        <v>92936744.778000012</v>
      </c>
      <c r="C20" s="1">
        <v>92958316.258666992</v>
      </c>
    </row>
    <row r="21" spans="1:3" x14ac:dyDescent="0.2">
      <c r="A21" s="1">
        <v>2020</v>
      </c>
      <c r="B21" s="1">
        <v>0</v>
      </c>
      <c r="C21" s="1">
        <v>0</v>
      </c>
    </row>
    <row r="22" spans="1:3" x14ac:dyDescent="0.2">
      <c r="A22" s="1">
        <v>2021</v>
      </c>
      <c r="B22" s="1">
        <v>0</v>
      </c>
      <c r="C22" s="1">
        <v>0</v>
      </c>
    </row>
    <row r="23" spans="1:3" x14ac:dyDescent="0.2">
      <c r="A23" s="1">
        <v>2022</v>
      </c>
      <c r="B23" s="1">
        <v>0</v>
      </c>
      <c r="C23" s="1">
        <v>0</v>
      </c>
    </row>
    <row r="24" spans="1:3" x14ac:dyDescent="0.2">
      <c r="A24" s="1">
        <v>2023</v>
      </c>
      <c r="B24" s="1">
        <v>0</v>
      </c>
      <c r="C24" s="1">
        <v>0</v>
      </c>
    </row>
    <row r="25" spans="1:3" x14ac:dyDescent="0.2">
      <c r="A25" s="1">
        <v>2024</v>
      </c>
      <c r="B25" s="1">
        <v>0</v>
      </c>
      <c r="C25" s="1">
        <v>0</v>
      </c>
    </row>
    <row r="26" spans="1:3" x14ac:dyDescent="0.2">
      <c r="A26" s="1">
        <v>2025</v>
      </c>
      <c r="B26" s="1">
        <v>0</v>
      </c>
      <c r="C26" s="1">
        <v>0</v>
      </c>
    </row>
    <row r="27" spans="1:3" x14ac:dyDescent="0.2">
      <c r="A27" s="1">
        <v>2026</v>
      </c>
      <c r="B27" s="1">
        <v>0</v>
      </c>
      <c r="C27" s="1">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1"/>
  <sheetViews>
    <sheetView workbookViewId="0">
      <selection activeCell="A26" sqref="A1:J26"/>
    </sheetView>
  </sheetViews>
  <sheetFormatPr baseColWidth="10" defaultColWidth="8.83203125" defaultRowHeight="15" x14ac:dyDescent="0.2"/>
  <cols>
    <col min="1" max="1" width="6.83203125" bestFit="1" customWidth="1"/>
    <col min="2" max="2" width="34.6640625" bestFit="1" customWidth="1"/>
    <col min="3" max="3" width="4.83203125" bestFit="1" customWidth="1"/>
    <col min="4" max="4" width="10.33203125" bestFit="1" customWidth="1"/>
    <col min="5" max="5" width="12" bestFit="1" customWidth="1"/>
    <col min="6" max="6" width="13.6640625" bestFit="1" customWidth="1"/>
    <col min="7" max="7" width="8.5" bestFit="1" customWidth="1"/>
    <col min="8" max="8" width="14.5" bestFit="1" customWidth="1"/>
    <col min="9" max="10" width="19.1640625" bestFit="1" customWidth="1"/>
  </cols>
  <sheetData>
    <row r="1" spans="1:10" x14ac:dyDescent="0.2">
      <c r="A1" t="s">
        <v>41</v>
      </c>
      <c r="B1" t="s">
        <v>9</v>
      </c>
      <c r="C1" t="s">
        <v>0</v>
      </c>
      <c r="D1" t="s">
        <v>183</v>
      </c>
      <c r="E1" t="s">
        <v>8</v>
      </c>
      <c r="F1" t="s">
        <v>35</v>
      </c>
      <c r="G1" t="s">
        <v>184</v>
      </c>
      <c r="H1" t="s">
        <v>185</v>
      </c>
      <c r="I1" t="s">
        <v>186</v>
      </c>
      <c r="J1" t="s">
        <v>187</v>
      </c>
    </row>
    <row r="2" spans="1:10" x14ac:dyDescent="0.2">
      <c r="A2" s="1">
        <v>5</v>
      </c>
      <c r="B2" t="s">
        <v>32</v>
      </c>
      <c r="C2" s="1">
        <v>2019</v>
      </c>
      <c r="D2" s="1">
        <v>980958</v>
      </c>
      <c r="E2" s="1">
        <v>-841459</v>
      </c>
      <c r="F2" s="1">
        <v>7829913</v>
      </c>
      <c r="G2" s="1">
        <v>139499</v>
      </c>
      <c r="H2" s="1">
        <v>1.781616173684597E-2</v>
      </c>
      <c r="I2" s="1">
        <v>179</v>
      </c>
      <c r="J2" s="1"/>
    </row>
    <row r="3" spans="1:10" x14ac:dyDescent="0.2">
      <c r="A3" s="1">
        <v>19</v>
      </c>
      <c r="B3" t="s">
        <v>50</v>
      </c>
      <c r="C3" s="1">
        <v>2018</v>
      </c>
      <c r="D3" s="1">
        <v>140074</v>
      </c>
      <c r="E3" s="1">
        <v>-119944</v>
      </c>
      <c r="F3" s="1">
        <v>6023770</v>
      </c>
      <c r="G3" s="1">
        <v>20130</v>
      </c>
      <c r="H3" s="1">
        <v>3.3417609520256519E-3</v>
      </c>
      <c r="I3" s="1"/>
      <c r="J3" s="1">
        <v>172</v>
      </c>
    </row>
    <row r="4" spans="1:10" x14ac:dyDescent="0.2">
      <c r="A4" s="1">
        <v>20</v>
      </c>
      <c r="B4" t="s">
        <v>51</v>
      </c>
      <c r="C4" s="1">
        <v>2018</v>
      </c>
      <c r="D4" s="1">
        <v>99370</v>
      </c>
      <c r="E4" s="1">
        <v>-89030</v>
      </c>
      <c r="F4" s="1">
        <v>2176106</v>
      </c>
      <c r="G4" s="1">
        <v>10340</v>
      </c>
      <c r="H4" s="1">
        <v>4.7516068443655968E-3</v>
      </c>
      <c r="I4" s="1"/>
      <c r="J4" s="1">
        <v>173</v>
      </c>
    </row>
    <row r="5" spans="1:10" x14ac:dyDescent="0.2">
      <c r="A5" s="1">
        <v>20</v>
      </c>
      <c r="B5" t="s">
        <v>51</v>
      </c>
      <c r="C5" s="1">
        <v>2019</v>
      </c>
      <c r="D5" s="1">
        <v>108920.94242170453</v>
      </c>
      <c r="E5" s="1">
        <v>-94371.8</v>
      </c>
      <c r="F5" s="1">
        <v>2246371.1935222405</v>
      </c>
      <c r="G5" s="1">
        <v>14549.142578125</v>
      </c>
      <c r="H5" s="1">
        <v>6.4767315052449703E-3</v>
      </c>
      <c r="I5" s="1">
        <v>173</v>
      </c>
      <c r="J5" s="1"/>
    </row>
    <row r="6" spans="1:10" x14ac:dyDescent="0.2">
      <c r="A6" s="1">
        <v>41</v>
      </c>
      <c r="B6" t="s">
        <v>20</v>
      </c>
      <c r="C6" s="1">
        <v>2018</v>
      </c>
      <c r="D6" s="1">
        <v>862696</v>
      </c>
      <c r="E6" s="1">
        <v>-1060761</v>
      </c>
      <c r="F6" s="1">
        <v>2700062</v>
      </c>
      <c r="G6" s="1">
        <v>-198065</v>
      </c>
      <c r="H6" s="1">
        <v>-7.3355719447135925E-2</v>
      </c>
      <c r="I6" s="1"/>
      <c r="J6" s="1">
        <v>6</v>
      </c>
    </row>
    <row r="7" spans="1:10" x14ac:dyDescent="0.2">
      <c r="A7" s="1">
        <v>41</v>
      </c>
      <c r="B7" t="s">
        <v>20</v>
      </c>
      <c r="C7" s="1">
        <v>2019</v>
      </c>
      <c r="D7" s="1">
        <v>1208535</v>
      </c>
      <c r="E7" s="1">
        <v>-1085717</v>
      </c>
      <c r="F7" s="1">
        <v>2974502</v>
      </c>
      <c r="G7" s="1">
        <v>122818</v>
      </c>
      <c r="H7" s="1">
        <v>4.1290272027254105E-2</v>
      </c>
      <c r="I7" s="1">
        <v>180</v>
      </c>
      <c r="J7" s="1"/>
    </row>
    <row r="8" spans="1:10" x14ac:dyDescent="0.2">
      <c r="A8" s="1">
        <v>63</v>
      </c>
      <c r="B8" t="s">
        <v>204</v>
      </c>
      <c r="C8" s="1">
        <v>2018</v>
      </c>
      <c r="D8" s="1">
        <v>413179.92599999998</v>
      </c>
      <c r="E8" s="1">
        <v>-896735.65099999995</v>
      </c>
      <c r="F8" s="1">
        <v>8034500.4239999996</v>
      </c>
      <c r="G8" s="1">
        <v>-483555.71875</v>
      </c>
      <c r="H8" s="1">
        <v>-6.0184914618730545E-2</v>
      </c>
      <c r="I8" s="1"/>
      <c r="J8" s="1">
        <v>9</v>
      </c>
    </row>
    <row r="9" spans="1:10" x14ac:dyDescent="0.2">
      <c r="A9" s="1">
        <v>73</v>
      </c>
      <c r="B9" t="s">
        <v>18</v>
      </c>
      <c r="C9" s="1">
        <v>2018</v>
      </c>
      <c r="D9" s="1">
        <v>2327377.0980000002</v>
      </c>
      <c r="E9" s="1">
        <v>-4421831.43</v>
      </c>
      <c r="F9" s="1">
        <v>22991116.84</v>
      </c>
      <c r="G9" s="1">
        <v>-2094454.375</v>
      </c>
      <c r="H9" s="1">
        <v>-9.1098420321941376E-2</v>
      </c>
      <c r="I9" s="1"/>
      <c r="J9" s="1">
        <v>3</v>
      </c>
    </row>
    <row r="10" spans="1:10" x14ac:dyDescent="0.2">
      <c r="A10" s="1">
        <v>73</v>
      </c>
      <c r="B10" t="s">
        <v>18</v>
      </c>
      <c r="C10" s="1">
        <v>2019</v>
      </c>
      <c r="D10" s="1">
        <v>2861963.088</v>
      </c>
      <c r="E10" s="1">
        <v>-4533275.9119999995</v>
      </c>
      <c r="F10" s="1">
        <v>22696734.276000001</v>
      </c>
      <c r="G10" s="1">
        <v>-1671312.875</v>
      </c>
      <c r="H10" s="1">
        <v>-7.3636710643768311E-2</v>
      </c>
      <c r="I10" s="1">
        <v>7</v>
      </c>
      <c r="J10" s="1"/>
    </row>
    <row r="11" spans="1:10" x14ac:dyDescent="0.2">
      <c r="A11" s="1">
        <v>94</v>
      </c>
      <c r="B11" t="s">
        <v>176</v>
      </c>
      <c r="C11" s="1">
        <v>2018</v>
      </c>
      <c r="D11" s="1">
        <v>262830</v>
      </c>
      <c r="E11" s="1">
        <v>-228437</v>
      </c>
      <c r="F11" s="1">
        <v>2554514</v>
      </c>
      <c r="G11" s="1">
        <v>34393</v>
      </c>
      <c r="H11" s="1">
        <v>1.346361730247736E-2</v>
      </c>
      <c r="I11" s="1"/>
      <c r="J11" s="1">
        <v>177</v>
      </c>
    </row>
    <row r="12" spans="1:10" x14ac:dyDescent="0.2">
      <c r="A12" s="1">
        <v>102</v>
      </c>
      <c r="B12" t="s">
        <v>177</v>
      </c>
      <c r="C12" s="1">
        <v>2018</v>
      </c>
      <c r="D12" s="1">
        <v>63046.345999999998</v>
      </c>
      <c r="E12" s="1">
        <v>-116007.633</v>
      </c>
      <c r="F12" s="1">
        <v>819449.89300000004</v>
      </c>
      <c r="G12" s="1">
        <v>-52961.28515625</v>
      </c>
      <c r="H12" s="1">
        <v>-6.4630292356014252E-2</v>
      </c>
      <c r="I12" s="1"/>
      <c r="J12" s="1">
        <v>8</v>
      </c>
    </row>
    <row r="13" spans="1:10" x14ac:dyDescent="0.2">
      <c r="A13" s="1">
        <v>102</v>
      </c>
      <c r="B13" t="s">
        <v>177</v>
      </c>
      <c r="C13" s="1">
        <v>2019</v>
      </c>
      <c r="D13" s="1">
        <v>69106.04229208878</v>
      </c>
      <c r="E13" s="1">
        <v>-122968.09098000001</v>
      </c>
      <c r="F13" s="1">
        <v>653635.1631688854</v>
      </c>
      <c r="G13" s="1">
        <v>-53862.046875</v>
      </c>
      <c r="H13" s="1">
        <v>-8.2403838634490967E-2</v>
      </c>
      <c r="I13" s="1">
        <v>5</v>
      </c>
      <c r="J13" s="1"/>
    </row>
    <row r="14" spans="1:10" x14ac:dyDescent="0.2">
      <c r="A14" s="1">
        <v>117</v>
      </c>
      <c r="B14" t="s">
        <v>205</v>
      </c>
      <c r="C14" s="1">
        <v>2018</v>
      </c>
      <c r="D14" s="1">
        <v>371806</v>
      </c>
      <c r="E14" s="1">
        <v>-274673</v>
      </c>
      <c r="F14" s="1">
        <v>13006366</v>
      </c>
      <c r="G14" s="1">
        <v>97133</v>
      </c>
      <c r="H14" s="1">
        <v>7.4681122787296772E-3</v>
      </c>
      <c r="I14" s="1"/>
      <c r="J14" s="1">
        <v>175</v>
      </c>
    </row>
    <row r="15" spans="1:10" x14ac:dyDescent="0.2">
      <c r="A15" s="1">
        <v>117</v>
      </c>
      <c r="B15" t="s">
        <v>205</v>
      </c>
      <c r="C15" s="1">
        <v>2019</v>
      </c>
      <c r="D15" s="1">
        <v>393226</v>
      </c>
      <c r="E15" s="1">
        <v>-321139</v>
      </c>
      <c r="F15" s="1">
        <v>14240056</v>
      </c>
      <c r="G15" s="1">
        <v>72087</v>
      </c>
      <c r="H15" s="1">
        <v>5.0622695125639439E-3</v>
      </c>
      <c r="I15" s="1">
        <v>172</v>
      </c>
      <c r="J15" s="1"/>
    </row>
    <row r="16" spans="1:10" x14ac:dyDescent="0.2">
      <c r="A16" s="1">
        <v>119</v>
      </c>
      <c r="B16" t="s">
        <v>135</v>
      </c>
      <c r="C16" s="1">
        <v>2018</v>
      </c>
      <c r="D16" s="1">
        <v>1414932</v>
      </c>
      <c r="E16" s="1">
        <v>-1094474</v>
      </c>
      <c r="F16" s="1">
        <v>38687962</v>
      </c>
      <c r="G16" s="1">
        <v>320458</v>
      </c>
      <c r="H16" s="1">
        <v>8.2831447944045067E-3</v>
      </c>
      <c r="I16" s="1"/>
      <c r="J16" s="1">
        <v>176</v>
      </c>
    </row>
    <row r="17" spans="1:10" x14ac:dyDescent="0.2">
      <c r="A17" s="1">
        <v>120</v>
      </c>
      <c r="B17" t="s">
        <v>178</v>
      </c>
      <c r="C17" s="1">
        <v>2018</v>
      </c>
      <c r="D17" s="1">
        <v>247300</v>
      </c>
      <c r="E17" s="1">
        <v>-158315</v>
      </c>
      <c r="F17" s="1">
        <v>5421010</v>
      </c>
      <c r="G17" s="1">
        <v>88985</v>
      </c>
      <c r="H17" s="1">
        <v>1.6414837911725044E-2</v>
      </c>
      <c r="I17" s="1"/>
      <c r="J17" s="1">
        <v>179</v>
      </c>
    </row>
    <row r="18" spans="1:10" x14ac:dyDescent="0.2">
      <c r="A18" s="1">
        <v>120</v>
      </c>
      <c r="B18" t="s">
        <v>178</v>
      </c>
      <c r="C18" s="1">
        <v>2019</v>
      </c>
      <c r="D18" s="1">
        <v>281241</v>
      </c>
      <c r="E18" s="1">
        <v>-191561</v>
      </c>
      <c r="F18" s="1">
        <v>6119152</v>
      </c>
      <c r="G18" s="1">
        <v>89680</v>
      </c>
      <c r="H18" s="1">
        <v>1.4655625447630882E-2</v>
      </c>
      <c r="I18" s="1">
        <v>177</v>
      </c>
      <c r="J18" s="1"/>
    </row>
    <row r="19" spans="1:10" x14ac:dyDescent="0.2">
      <c r="A19" s="1">
        <v>122</v>
      </c>
      <c r="B19" t="s">
        <v>179</v>
      </c>
      <c r="C19" s="1">
        <v>2018</v>
      </c>
      <c r="D19" s="1">
        <v>549447</v>
      </c>
      <c r="E19" s="1">
        <v>-307764</v>
      </c>
      <c r="F19" s="1">
        <v>13973990</v>
      </c>
      <c r="G19" s="1">
        <v>241683</v>
      </c>
      <c r="H19" s="1">
        <v>1.7295204102993011E-2</v>
      </c>
      <c r="I19" s="1"/>
      <c r="J19" s="1">
        <v>180</v>
      </c>
    </row>
    <row r="20" spans="1:10" x14ac:dyDescent="0.2">
      <c r="A20" s="1">
        <v>122</v>
      </c>
      <c r="B20" t="s">
        <v>179</v>
      </c>
      <c r="C20" s="1">
        <v>2019</v>
      </c>
      <c r="D20" s="1">
        <v>648405</v>
      </c>
      <c r="E20" s="1">
        <v>-392585</v>
      </c>
      <c r="F20" s="1">
        <v>15944952</v>
      </c>
      <c r="G20" s="1">
        <v>255820</v>
      </c>
      <c r="H20" s="1">
        <v>1.6043949872255325E-2</v>
      </c>
      <c r="I20" s="1">
        <v>178</v>
      </c>
      <c r="J20" s="1"/>
    </row>
    <row r="21" spans="1:10" x14ac:dyDescent="0.2">
      <c r="A21" s="1">
        <v>127</v>
      </c>
      <c r="B21" t="s">
        <v>180</v>
      </c>
      <c r="C21" s="1">
        <v>2019</v>
      </c>
      <c r="D21" s="1">
        <v>176123</v>
      </c>
      <c r="E21" s="1">
        <v>-156120</v>
      </c>
      <c r="F21" s="1">
        <v>1539625</v>
      </c>
      <c r="G21" s="1">
        <v>20003</v>
      </c>
      <c r="H21" s="1">
        <v>1.2992125004529953E-2</v>
      </c>
      <c r="I21" s="1">
        <v>176</v>
      </c>
      <c r="J21" s="1"/>
    </row>
    <row r="22" spans="1:10" x14ac:dyDescent="0.2">
      <c r="A22" s="1">
        <v>128</v>
      </c>
      <c r="B22" t="s">
        <v>181</v>
      </c>
      <c r="C22" s="1">
        <v>2018</v>
      </c>
      <c r="D22" s="1">
        <v>204415.98</v>
      </c>
      <c r="E22" s="1">
        <v>-167153.446</v>
      </c>
      <c r="F22" s="1">
        <v>2646911.7080000001</v>
      </c>
      <c r="G22" s="1">
        <v>37262.53515625</v>
      </c>
      <c r="H22" s="1">
        <v>1.4077739790081978E-2</v>
      </c>
      <c r="I22" s="1"/>
      <c r="J22" s="1">
        <v>178</v>
      </c>
    </row>
    <row r="23" spans="1:10" x14ac:dyDescent="0.2">
      <c r="A23" s="1">
        <v>145</v>
      </c>
      <c r="B23" t="s">
        <v>16</v>
      </c>
      <c r="C23" s="1">
        <v>2018</v>
      </c>
      <c r="D23" s="1">
        <v>487973.984</v>
      </c>
      <c r="E23" s="1">
        <v>-922837.09299999999</v>
      </c>
      <c r="F23" s="1">
        <v>3914180.4759999998</v>
      </c>
      <c r="G23" s="1">
        <v>-434863.09375</v>
      </c>
      <c r="H23" s="1">
        <v>-0.11109939962625504</v>
      </c>
      <c r="I23" s="1"/>
      <c r="J23" s="1">
        <v>1</v>
      </c>
    </row>
    <row r="24" spans="1:10" x14ac:dyDescent="0.2">
      <c r="A24" s="1">
        <v>145</v>
      </c>
      <c r="B24" t="s">
        <v>16</v>
      </c>
      <c r="C24" s="1">
        <v>2019</v>
      </c>
      <c r="D24" s="1">
        <v>534875.57828875689</v>
      </c>
      <c r="E24" s="1">
        <v>-978207.31858000008</v>
      </c>
      <c r="F24" s="1">
        <v>4164430.8049968597</v>
      </c>
      <c r="G24" s="1">
        <v>-443331.75</v>
      </c>
      <c r="H24" s="1">
        <v>-0.10645674169063568</v>
      </c>
      <c r="I24" s="1">
        <v>3</v>
      </c>
      <c r="J24" s="1"/>
    </row>
    <row r="25" spans="1:10" x14ac:dyDescent="0.2">
      <c r="A25" s="1">
        <v>149</v>
      </c>
      <c r="B25" t="s">
        <v>140</v>
      </c>
      <c r="C25" s="1">
        <v>2019</v>
      </c>
      <c r="D25" s="1">
        <v>1506580</v>
      </c>
      <c r="E25" s="1">
        <v>-1385951</v>
      </c>
      <c r="F25" s="1">
        <v>14337618</v>
      </c>
      <c r="G25" s="1">
        <v>120629</v>
      </c>
      <c r="H25" s="1">
        <v>8.4134619683027267E-3</v>
      </c>
      <c r="I25" s="1">
        <v>175</v>
      </c>
      <c r="J25" s="1"/>
    </row>
    <row r="26" spans="1:10" x14ac:dyDescent="0.2">
      <c r="A26" s="1">
        <v>151</v>
      </c>
      <c r="B26" t="s">
        <v>83</v>
      </c>
      <c r="C26" s="1">
        <v>2019</v>
      </c>
      <c r="D26" s="1">
        <v>126328.34391711652</v>
      </c>
      <c r="E26" s="1">
        <v>-424749.42000000004</v>
      </c>
      <c r="F26" s="1">
        <v>3916295.8810688904</v>
      </c>
      <c r="G26" s="1">
        <v>-298421.0625</v>
      </c>
      <c r="H26" s="1">
        <v>-7.6199822127819061E-2</v>
      </c>
      <c r="I26" s="1">
        <v>6</v>
      </c>
      <c r="J26" s="1"/>
    </row>
    <row r="27" spans="1:10" x14ac:dyDescent="0.2">
      <c r="A27" s="1">
        <v>152</v>
      </c>
      <c r="B27" t="s">
        <v>34</v>
      </c>
      <c r="C27" s="1">
        <v>2018</v>
      </c>
      <c r="D27" s="1">
        <v>865273</v>
      </c>
      <c r="E27" s="1">
        <v>-838389</v>
      </c>
      <c r="F27" s="1">
        <v>5341286</v>
      </c>
      <c r="G27" s="1">
        <v>26884</v>
      </c>
      <c r="H27" s="1">
        <v>5.0332448445260525E-3</v>
      </c>
      <c r="I27" s="1"/>
      <c r="J27" s="1">
        <v>174</v>
      </c>
    </row>
    <row r="28" spans="1:10" x14ac:dyDescent="0.2">
      <c r="A28" s="1">
        <v>152</v>
      </c>
      <c r="B28" t="s">
        <v>34</v>
      </c>
      <c r="C28" s="1">
        <v>2019</v>
      </c>
      <c r="D28" s="1">
        <v>896985</v>
      </c>
      <c r="E28" s="1">
        <v>-853623</v>
      </c>
      <c r="F28" s="1">
        <v>5688383</v>
      </c>
      <c r="G28" s="1">
        <v>43362</v>
      </c>
      <c r="H28" s="1">
        <v>7.622904609888792E-3</v>
      </c>
      <c r="I28" s="1">
        <v>174</v>
      </c>
      <c r="J28" s="1"/>
    </row>
    <row r="29" spans="1:10" x14ac:dyDescent="0.2">
      <c r="A29" s="1">
        <v>153</v>
      </c>
      <c r="B29" t="s">
        <v>21</v>
      </c>
      <c r="C29" s="1">
        <v>2019</v>
      </c>
      <c r="D29" s="1">
        <v>217785.79335315499</v>
      </c>
      <c r="E29" s="1">
        <v>-321119.01290000003</v>
      </c>
      <c r="F29" s="1">
        <v>1546383.0553294986</v>
      </c>
      <c r="G29" s="1">
        <v>-103333.21875</v>
      </c>
      <c r="H29" s="1">
        <v>-6.6822521388530731E-2</v>
      </c>
      <c r="I29" s="1">
        <v>9</v>
      </c>
      <c r="J29" s="1"/>
    </row>
    <row r="30" spans="1:10" x14ac:dyDescent="0.2">
      <c r="A30" s="1">
        <v>154</v>
      </c>
      <c r="B30" t="s">
        <v>182</v>
      </c>
      <c r="C30" s="1">
        <v>2018</v>
      </c>
      <c r="D30" s="1">
        <v>18342.114000000001</v>
      </c>
      <c r="E30" s="1">
        <v>-313324.65000000002</v>
      </c>
      <c r="F30" s="1">
        <v>2866303.8050000002</v>
      </c>
      <c r="G30" s="1">
        <v>-294982.53125</v>
      </c>
      <c r="H30" s="1">
        <v>-0.10291390866041183</v>
      </c>
      <c r="I30" s="1"/>
      <c r="J30" s="1">
        <v>2</v>
      </c>
    </row>
    <row r="31" spans="1:10" x14ac:dyDescent="0.2">
      <c r="A31" s="1">
        <v>154</v>
      </c>
      <c r="B31" t="s">
        <v>182</v>
      </c>
      <c r="C31" s="1">
        <v>2019</v>
      </c>
      <c r="D31" s="1">
        <v>18303.599999999999</v>
      </c>
      <c r="E31" s="1">
        <v>-312598.99900000001</v>
      </c>
      <c r="F31" s="1">
        <v>2670843.3560000001</v>
      </c>
      <c r="G31" s="1">
        <v>-294295.40625</v>
      </c>
      <c r="H31" s="1">
        <v>-0.11018819361925125</v>
      </c>
      <c r="I31" s="1">
        <v>2</v>
      </c>
      <c r="J31" s="1"/>
    </row>
    <row r="32" spans="1:10" x14ac:dyDescent="0.2">
      <c r="A32" s="1">
        <v>160</v>
      </c>
      <c r="B32" t="s">
        <v>89</v>
      </c>
      <c r="C32" s="1">
        <v>2018</v>
      </c>
      <c r="D32" s="1">
        <v>51459</v>
      </c>
      <c r="E32" s="1">
        <v>-169986</v>
      </c>
      <c r="F32" s="1">
        <v>1762196</v>
      </c>
      <c r="G32" s="1">
        <v>-118527</v>
      </c>
      <c r="H32" s="1">
        <v>-6.7260965704917908E-2</v>
      </c>
      <c r="I32" s="1"/>
      <c r="J32" s="1">
        <v>7</v>
      </c>
    </row>
    <row r="33" spans="1:10" x14ac:dyDescent="0.2">
      <c r="A33" s="1">
        <v>160</v>
      </c>
      <c r="B33" t="s">
        <v>89</v>
      </c>
      <c r="C33" s="1">
        <v>2019</v>
      </c>
      <c r="D33" s="1">
        <v>56404.979129299521</v>
      </c>
      <c r="E33" s="1">
        <v>-180185.16</v>
      </c>
      <c r="F33" s="1">
        <v>1726306.8891897497</v>
      </c>
      <c r="G33" s="1">
        <v>-123780.1796875</v>
      </c>
      <c r="H33" s="1">
        <v>-7.1702301502227783E-2</v>
      </c>
      <c r="I33" s="1">
        <v>8</v>
      </c>
      <c r="J33" s="1"/>
    </row>
    <row r="34" spans="1:10" x14ac:dyDescent="0.2">
      <c r="A34" s="1">
        <v>165</v>
      </c>
      <c r="B34" t="s">
        <v>143</v>
      </c>
      <c r="C34" s="1">
        <v>2018</v>
      </c>
      <c r="D34" s="1">
        <v>97177.755999999994</v>
      </c>
      <c r="E34" s="1">
        <v>-262852.614</v>
      </c>
      <c r="F34" s="1">
        <v>2048893.673</v>
      </c>
      <c r="G34" s="1">
        <v>-165674.859375</v>
      </c>
      <c r="H34" s="1">
        <v>-8.0860644578933716E-2</v>
      </c>
      <c r="I34" s="1"/>
      <c r="J34" s="1">
        <v>5</v>
      </c>
    </row>
    <row r="35" spans="1:10" x14ac:dyDescent="0.2">
      <c r="A35" s="1">
        <v>165</v>
      </c>
      <c r="B35" t="s">
        <v>143</v>
      </c>
      <c r="C35" s="1">
        <v>2019</v>
      </c>
      <c r="D35" s="1">
        <v>96050.884000000005</v>
      </c>
      <c r="E35" s="1">
        <v>-278623.77084000001</v>
      </c>
      <c r="F35" s="1">
        <v>1932879.4374887587</v>
      </c>
      <c r="G35" s="1">
        <v>-182572.890625</v>
      </c>
      <c r="H35" s="1">
        <v>-9.4456426799297333E-2</v>
      </c>
      <c r="I35" s="1">
        <v>4</v>
      </c>
      <c r="J35" s="1"/>
    </row>
    <row r="36" spans="1:10" x14ac:dyDescent="0.2">
      <c r="A36" s="1">
        <v>167</v>
      </c>
      <c r="B36" t="s">
        <v>92</v>
      </c>
      <c r="C36" s="1">
        <v>2018</v>
      </c>
      <c r="D36" s="1">
        <v>73829.343999999997</v>
      </c>
      <c r="E36" s="1">
        <v>-207057.16099999999</v>
      </c>
      <c r="F36" s="1">
        <v>1618219.37</v>
      </c>
      <c r="G36" s="1">
        <v>-133227.8125</v>
      </c>
      <c r="H36" s="1">
        <v>-8.2329884171485901E-2</v>
      </c>
      <c r="I36" s="1"/>
      <c r="J36" s="1">
        <v>4</v>
      </c>
    </row>
    <row r="37" spans="1:10" x14ac:dyDescent="0.2">
      <c r="A37" s="1">
        <v>167</v>
      </c>
      <c r="B37" t="s">
        <v>92</v>
      </c>
      <c r="C37" s="1">
        <v>2019</v>
      </c>
      <c r="D37" s="1">
        <v>80925.447588368886</v>
      </c>
      <c r="E37" s="1">
        <v>-219480.59066000002</v>
      </c>
      <c r="F37" s="1">
        <v>1192457.1914653955</v>
      </c>
      <c r="G37" s="1">
        <v>-138555.140625</v>
      </c>
      <c r="H37" s="1">
        <v>-0.11619296669960022</v>
      </c>
      <c r="I37" s="1">
        <v>1</v>
      </c>
      <c r="J37" s="1"/>
    </row>
    <row r="38" spans="1:10" x14ac:dyDescent="0.2">
      <c r="A38" s="1">
        <v>171</v>
      </c>
      <c r="B38" t="s">
        <v>95</v>
      </c>
      <c r="C38" s="1">
        <v>2018</v>
      </c>
      <c r="D38" s="1">
        <v>31471</v>
      </c>
      <c r="E38" s="1">
        <v>-95392</v>
      </c>
      <c r="F38" s="1">
        <v>1071413</v>
      </c>
      <c r="G38" s="1">
        <v>-63921</v>
      </c>
      <c r="H38" s="1">
        <v>-5.9660468250513077E-2</v>
      </c>
      <c r="I38" s="1"/>
      <c r="J38" s="1">
        <v>10</v>
      </c>
    </row>
    <row r="39" spans="1:10" x14ac:dyDescent="0.2">
      <c r="A39" s="1">
        <v>171</v>
      </c>
      <c r="B39" t="s">
        <v>95</v>
      </c>
      <c r="C39" s="1">
        <v>2019</v>
      </c>
      <c r="D39" s="1">
        <v>34495.833540841937</v>
      </c>
      <c r="E39" s="1">
        <v>-101115.52</v>
      </c>
      <c r="F39" s="1">
        <v>1068728.3971405569</v>
      </c>
      <c r="G39" s="1">
        <v>-66619.6875</v>
      </c>
      <c r="H39" s="1">
        <v>-6.2335468828678131E-2</v>
      </c>
      <c r="I39" s="1">
        <v>10</v>
      </c>
      <c r="J39" s="1"/>
    </row>
    <row r="40" spans="1:10" x14ac:dyDescent="0.2">
      <c r="A40" s="1">
        <v>189</v>
      </c>
      <c r="B40" t="s">
        <v>17</v>
      </c>
      <c r="C40" s="1">
        <v>2018</v>
      </c>
      <c r="D40" s="1">
        <v>8368.9619999999995</v>
      </c>
      <c r="E40" s="1">
        <v>-7432.5290000000005</v>
      </c>
      <c r="F40" s="1">
        <v>20062.366999999998</v>
      </c>
      <c r="G40" s="1">
        <v>936.4329833984375</v>
      </c>
      <c r="H40" s="1">
        <v>4.6676095575094223E-2</v>
      </c>
      <c r="I40" s="1"/>
      <c r="J40" s="1">
        <v>181</v>
      </c>
    </row>
    <row r="41" spans="1:10" x14ac:dyDescent="0.2">
      <c r="A41" s="1">
        <v>189</v>
      </c>
      <c r="B41" t="s">
        <v>17</v>
      </c>
      <c r="C41" s="1">
        <v>2019</v>
      </c>
      <c r="D41" s="1">
        <v>9173.3443507238917</v>
      </c>
      <c r="E41" s="1">
        <v>-7878.4807400000009</v>
      </c>
      <c r="F41" s="1">
        <v>22692.41692850049</v>
      </c>
      <c r="G41" s="1">
        <v>1294.8636474609375</v>
      </c>
      <c r="H41" s="1">
        <v>5.7061512023210526E-2</v>
      </c>
      <c r="I41" s="1">
        <v>181</v>
      </c>
      <c r="J41" s="1"/>
    </row>
  </sheetData>
  <sortState ref="A2:J41">
    <sortCondition ref="I2:I41"/>
    <sortCondition ref="J2:J4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D334-D44A-45BA-BB57-549844A8900D}">
  <dimension ref="A1:I26"/>
  <sheetViews>
    <sheetView workbookViewId="0">
      <selection activeCell="C11" sqref="C11"/>
    </sheetView>
  </sheetViews>
  <sheetFormatPr baseColWidth="10" defaultColWidth="8.83203125" defaultRowHeight="15" x14ac:dyDescent="0.2"/>
  <cols>
    <col min="1" max="1" width="6.83203125" bestFit="1" customWidth="1"/>
    <col min="2" max="2" width="34.6640625" bestFit="1" customWidth="1"/>
    <col min="3" max="3" width="4.83203125" bestFit="1" customWidth="1"/>
    <col min="4" max="4" width="10.33203125" bestFit="1" customWidth="1"/>
    <col min="5" max="5" width="12" bestFit="1" customWidth="1"/>
    <col min="6" max="6" width="13.6640625" bestFit="1" customWidth="1"/>
    <col min="7" max="7" width="8.5" bestFit="1" customWidth="1"/>
    <col min="8" max="8" width="14.5" bestFit="1" customWidth="1"/>
  </cols>
  <sheetData>
    <row r="1" spans="1:9" x14ac:dyDescent="0.2">
      <c r="A1" t="s">
        <v>41</v>
      </c>
      <c r="B1" t="s">
        <v>9</v>
      </c>
      <c r="C1" t="s">
        <v>0</v>
      </c>
      <c r="D1" t="s">
        <v>183</v>
      </c>
      <c r="E1" t="s">
        <v>8</v>
      </c>
      <c r="F1" t="s">
        <v>35</v>
      </c>
      <c r="G1" t="s">
        <v>184</v>
      </c>
      <c r="H1" t="s">
        <v>185</v>
      </c>
      <c r="I1" s="4" t="s">
        <v>188</v>
      </c>
    </row>
    <row r="2" spans="1:9" x14ac:dyDescent="0.2">
      <c r="A2">
        <v>167</v>
      </c>
      <c r="B2" t="s">
        <v>92</v>
      </c>
      <c r="C2">
        <v>2019</v>
      </c>
      <c r="D2">
        <v>80925.447588368886</v>
      </c>
      <c r="E2">
        <v>-219480.59066000002</v>
      </c>
      <c r="F2">
        <v>1192457.1914653955</v>
      </c>
      <c r="G2">
        <v>-138555.140625</v>
      </c>
      <c r="H2" s="2">
        <v>-0.11619296669960022</v>
      </c>
      <c r="I2" t="s">
        <v>189</v>
      </c>
    </row>
    <row r="3" spans="1:9" x14ac:dyDescent="0.2">
      <c r="A3">
        <v>154</v>
      </c>
      <c r="B3" t="s">
        <v>182</v>
      </c>
      <c r="C3">
        <v>2019</v>
      </c>
      <c r="D3">
        <v>18303.599999999999</v>
      </c>
      <c r="E3">
        <v>-312598.99900000001</v>
      </c>
      <c r="F3">
        <v>2670843.3560000001</v>
      </c>
      <c r="G3">
        <v>-294295.40625</v>
      </c>
      <c r="H3" s="2">
        <v>-0.11018819361925125</v>
      </c>
      <c r="I3" s="7" t="s">
        <v>191</v>
      </c>
    </row>
    <row r="4" spans="1:9" x14ac:dyDescent="0.2">
      <c r="A4">
        <v>145</v>
      </c>
      <c r="B4" t="s">
        <v>16</v>
      </c>
      <c r="C4">
        <v>2019</v>
      </c>
      <c r="D4">
        <v>534875.57828875689</v>
      </c>
      <c r="E4">
        <v>-978207.31858000008</v>
      </c>
      <c r="F4">
        <v>4164430.8049968597</v>
      </c>
      <c r="G4">
        <v>-443331.75</v>
      </c>
      <c r="H4" s="2">
        <v>-0.10645674169063568</v>
      </c>
      <c r="I4" t="s">
        <v>192</v>
      </c>
    </row>
    <row r="5" spans="1:9" x14ac:dyDescent="0.2">
      <c r="A5">
        <v>73</v>
      </c>
      <c r="B5" t="s">
        <v>18</v>
      </c>
      <c r="C5">
        <v>2019</v>
      </c>
      <c r="D5">
        <v>2551072.8276627935</v>
      </c>
      <c r="E5">
        <v>-4687141.3158</v>
      </c>
      <c r="F5">
        <v>22192360.450417466</v>
      </c>
      <c r="G5">
        <v>-2136068.5</v>
      </c>
      <c r="H5" s="2">
        <v>-9.6252426505088806E-2</v>
      </c>
      <c r="I5" t="s">
        <v>192</v>
      </c>
    </row>
    <row r="6" spans="1:9" x14ac:dyDescent="0.2">
      <c r="A6">
        <v>165</v>
      </c>
      <c r="B6" t="s">
        <v>143</v>
      </c>
      <c r="C6">
        <v>2019</v>
      </c>
      <c r="D6">
        <v>96050.884000000005</v>
      </c>
      <c r="E6">
        <v>-278623.77084000001</v>
      </c>
      <c r="F6">
        <v>1932879.4374887587</v>
      </c>
      <c r="G6">
        <v>-182572.890625</v>
      </c>
      <c r="H6" s="2">
        <v>-9.4456426799297333E-2</v>
      </c>
      <c r="I6" t="s">
        <v>193</v>
      </c>
    </row>
    <row r="7" spans="1:9" x14ac:dyDescent="0.2">
      <c r="A7">
        <v>102</v>
      </c>
      <c r="B7" t="s">
        <v>177</v>
      </c>
      <c r="C7">
        <v>2019</v>
      </c>
      <c r="D7">
        <v>69106.04229208878</v>
      </c>
      <c r="E7">
        <v>-122968.09098000001</v>
      </c>
      <c r="F7">
        <v>653635.1631688854</v>
      </c>
      <c r="G7">
        <v>-53862.046875</v>
      </c>
      <c r="H7" s="2">
        <v>-8.2403838634490967E-2</v>
      </c>
      <c r="I7" t="s">
        <v>194</v>
      </c>
    </row>
    <row r="8" spans="1:9" x14ac:dyDescent="0.2">
      <c r="A8">
        <v>151</v>
      </c>
      <c r="B8" t="s">
        <v>83</v>
      </c>
      <c r="C8">
        <v>2019</v>
      </c>
      <c r="D8">
        <v>126328.34391711652</v>
      </c>
      <c r="E8">
        <v>-424749.42000000004</v>
      </c>
      <c r="F8">
        <v>3916295.8810688904</v>
      </c>
      <c r="G8">
        <v>-298421.0625</v>
      </c>
      <c r="H8" s="2">
        <v>-7.6199822127819061E-2</v>
      </c>
      <c r="I8" s="8" t="s">
        <v>195</v>
      </c>
    </row>
    <row r="9" spans="1:9" x14ac:dyDescent="0.2">
      <c r="A9">
        <v>160</v>
      </c>
      <c r="B9" t="s">
        <v>89</v>
      </c>
      <c r="C9">
        <v>2019</v>
      </c>
      <c r="D9">
        <v>56404.979129299521</v>
      </c>
      <c r="E9">
        <v>-180185.16</v>
      </c>
      <c r="F9">
        <v>1729173.3762175299</v>
      </c>
      <c r="G9">
        <v>-123780.1796875</v>
      </c>
      <c r="H9" s="2">
        <v>-7.1583442389965057E-2</v>
      </c>
      <c r="I9" s="4" t="s">
        <v>206</v>
      </c>
    </row>
    <row r="10" spans="1:9" x14ac:dyDescent="0.2">
      <c r="A10">
        <v>153</v>
      </c>
      <c r="B10" t="s">
        <v>21</v>
      </c>
      <c r="C10">
        <v>2019</v>
      </c>
      <c r="D10">
        <v>217785.79335315499</v>
      </c>
      <c r="E10">
        <v>-321119.01290000003</v>
      </c>
      <c r="F10">
        <v>1546383.0553294986</v>
      </c>
      <c r="G10">
        <v>-103333.21875</v>
      </c>
      <c r="H10" s="2">
        <v>-6.6822521388530731E-2</v>
      </c>
      <c r="I10" s="4" t="s">
        <v>206</v>
      </c>
    </row>
    <row r="11" spans="1:9" x14ac:dyDescent="0.2">
      <c r="A11">
        <v>171</v>
      </c>
      <c r="B11" t="s">
        <v>95</v>
      </c>
      <c r="C11">
        <v>2019</v>
      </c>
      <c r="D11">
        <v>34495.833540841937</v>
      </c>
      <c r="E11">
        <v>-101115.52</v>
      </c>
      <c r="F11">
        <v>1067524.3720056892</v>
      </c>
      <c r="G11">
        <v>-66619.6875</v>
      </c>
      <c r="H11" s="2">
        <v>-6.2405776232481003E-2</v>
      </c>
      <c r="I11" s="4" t="s">
        <v>206</v>
      </c>
    </row>
    <row r="12" spans="1:9" x14ac:dyDescent="0.2">
      <c r="A12">
        <v>63</v>
      </c>
      <c r="B12" t="s">
        <v>204</v>
      </c>
      <c r="C12">
        <v>2018</v>
      </c>
      <c r="D12">
        <v>413179.92599999998</v>
      </c>
      <c r="E12">
        <v>-896735.65099999995</v>
      </c>
      <c r="F12">
        <v>8034500.4239999996</v>
      </c>
      <c r="G12">
        <v>-483555.71875</v>
      </c>
      <c r="H12" s="2">
        <v>-6.0184914618730545E-2</v>
      </c>
      <c r="I12" s="4" t="s">
        <v>206</v>
      </c>
    </row>
    <row r="13" spans="1:9" x14ac:dyDescent="0.2">
      <c r="A13">
        <v>19</v>
      </c>
      <c r="B13" t="s">
        <v>50</v>
      </c>
      <c r="C13">
        <v>2018</v>
      </c>
      <c r="D13">
        <v>140074</v>
      </c>
      <c r="E13">
        <v>-119944</v>
      </c>
      <c r="F13">
        <v>6023770</v>
      </c>
      <c r="G13">
        <v>20130</v>
      </c>
      <c r="H13" s="2">
        <v>3.3417609520256519E-3</v>
      </c>
      <c r="I13" t="s">
        <v>203</v>
      </c>
    </row>
    <row r="14" spans="1:9" x14ac:dyDescent="0.2">
      <c r="A14">
        <v>20</v>
      </c>
      <c r="B14" t="s">
        <v>51</v>
      </c>
      <c r="C14">
        <v>2019</v>
      </c>
      <c r="D14">
        <v>108920.94242170453</v>
      </c>
      <c r="E14">
        <v>-94371.8</v>
      </c>
      <c r="F14">
        <v>2246371.1935222405</v>
      </c>
      <c r="G14">
        <v>14549.142578125</v>
      </c>
      <c r="H14" s="2">
        <v>6.4767315052449703E-3</v>
      </c>
      <c r="I14" t="s">
        <v>203</v>
      </c>
    </row>
    <row r="15" spans="1:9" x14ac:dyDescent="0.2">
      <c r="A15">
        <v>117</v>
      </c>
      <c r="B15" t="s">
        <v>205</v>
      </c>
      <c r="C15">
        <v>2018</v>
      </c>
      <c r="D15">
        <v>371806</v>
      </c>
      <c r="E15">
        <v>-274673</v>
      </c>
      <c r="F15">
        <v>13006366</v>
      </c>
      <c r="G15">
        <v>97133</v>
      </c>
      <c r="H15" s="2">
        <v>7.4681122787296772E-3</v>
      </c>
      <c r="I15" t="s">
        <v>200</v>
      </c>
    </row>
    <row r="16" spans="1:9" x14ac:dyDescent="0.2">
      <c r="A16">
        <v>119</v>
      </c>
      <c r="B16" t="s">
        <v>135</v>
      </c>
      <c r="C16">
        <v>2018</v>
      </c>
      <c r="D16">
        <v>1414932</v>
      </c>
      <c r="E16">
        <v>-1094474</v>
      </c>
      <c r="F16">
        <v>38687962</v>
      </c>
      <c r="G16">
        <v>320458</v>
      </c>
      <c r="H16" s="2">
        <v>8.2831447944045067E-3</v>
      </c>
      <c r="I16" t="s">
        <v>200</v>
      </c>
    </row>
    <row r="17" spans="1:9" x14ac:dyDescent="0.2">
      <c r="A17">
        <v>149</v>
      </c>
      <c r="B17" t="s">
        <v>140</v>
      </c>
      <c r="C17">
        <v>2019</v>
      </c>
      <c r="D17">
        <v>1506580</v>
      </c>
      <c r="E17">
        <v>-1385951</v>
      </c>
      <c r="F17">
        <v>14337618</v>
      </c>
      <c r="G17">
        <v>120629</v>
      </c>
      <c r="H17" s="2">
        <v>8.4134619683027267E-3</v>
      </c>
      <c r="I17" t="s">
        <v>202</v>
      </c>
    </row>
    <row r="18" spans="1:9" x14ac:dyDescent="0.2">
      <c r="A18">
        <v>152</v>
      </c>
      <c r="B18" t="s">
        <v>34</v>
      </c>
      <c r="C18">
        <v>2019</v>
      </c>
      <c r="D18">
        <v>948438.66973991692</v>
      </c>
      <c r="E18">
        <v>-888692.34000000008</v>
      </c>
      <c r="F18">
        <v>5631949.1394906817</v>
      </c>
      <c r="G18">
        <v>59746.328125</v>
      </c>
      <c r="H18" s="2">
        <v>1.0608463548123837E-2</v>
      </c>
      <c r="I18" t="s">
        <v>201</v>
      </c>
    </row>
    <row r="19" spans="1:9" x14ac:dyDescent="0.2">
      <c r="A19">
        <v>127</v>
      </c>
      <c r="B19" t="s">
        <v>180</v>
      </c>
      <c r="C19">
        <v>2019</v>
      </c>
      <c r="D19">
        <v>176123</v>
      </c>
      <c r="E19">
        <v>-156120</v>
      </c>
      <c r="F19">
        <v>1539625</v>
      </c>
      <c r="G19">
        <v>20003</v>
      </c>
      <c r="H19" s="2">
        <v>1.2992125004529953E-2</v>
      </c>
      <c r="I19" s="7" t="s">
        <v>198</v>
      </c>
    </row>
    <row r="20" spans="1:9" x14ac:dyDescent="0.2">
      <c r="A20">
        <v>94</v>
      </c>
      <c r="B20" t="s">
        <v>176</v>
      </c>
      <c r="C20">
        <v>2018</v>
      </c>
      <c r="D20">
        <v>262830</v>
      </c>
      <c r="E20">
        <v>-228437</v>
      </c>
      <c r="F20">
        <v>2554514</v>
      </c>
      <c r="G20">
        <v>34393</v>
      </c>
      <c r="H20" s="2">
        <v>1.346361730247736E-2</v>
      </c>
      <c r="I20" s="7" t="s">
        <v>207</v>
      </c>
    </row>
    <row r="21" spans="1:9" x14ac:dyDescent="0.2">
      <c r="A21">
        <v>120</v>
      </c>
      <c r="B21" t="s">
        <v>178</v>
      </c>
      <c r="C21">
        <v>2019</v>
      </c>
      <c r="D21">
        <v>281241</v>
      </c>
      <c r="E21">
        <v>-191561</v>
      </c>
      <c r="F21">
        <v>6119152</v>
      </c>
      <c r="G21">
        <v>89680</v>
      </c>
      <c r="H21" s="2">
        <v>1.4655625447630882E-2</v>
      </c>
      <c r="I21" t="s">
        <v>200</v>
      </c>
    </row>
    <row r="22" spans="1:9" x14ac:dyDescent="0.2">
      <c r="A22">
        <v>122</v>
      </c>
      <c r="B22" t="s">
        <v>179</v>
      </c>
      <c r="C22">
        <v>2019</v>
      </c>
      <c r="D22">
        <v>648405</v>
      </c>
      <c r="E22">
        <v>-392585</v>
      </c>
      <c r="F22">
        <v>15944952</v>
      </c>
      <c r="G22">
        <v>255820</v>
      </c>
      <c r="H22" s="2">
        <v>1.6043949872255325E-2</v>
      </c>
      <c r="I22" t="s">
        <v>200</v>
      </c>
    </row>
    <row r="23" spans="1:9" x14ac:dyDescent="0.2">
      <c r="A23">
        <v>128</v>
      </c>
      <c r="B23" t="s">
        <v>181</v>
      </c>
      <c r="C23">
        <v>2019</v>
      </c>
      <c r="D23">
        <v>224063.4113681826</v>
      </c>
      <c r="E23">
        <v>-177182.65276</v>
      </c>
      <c r="F23">
        <v>2873886.9249217478</v>
      </c>
      <c r="G23">
        <v>46880.7578125</v>
      </c>
      <c r="H23" s="2">
        <v>1.6312666237354279E-2</v>
      </c>
      <c r="I23" s="7" t="s">
        <v>199</v>
      </c>
    </row>
    <row r="24" spans="1:9" x14ac:dyDescent="0.2">
      <c r="A24">
        <v>5</v>
      </c>
      <c r="B24" t="s">
        <v>32</v>
      </c>
      <c r="C24">
        <v>2019</v>
      </c>
      <c r="D24">
        <v>980958</v>
      </c>
      <c r="E24">
        <v>-841459</v>
      </c>
      <c r="F24">
        <v>7829913</v>
      </c>
      <c r="G24">
        <v>139499</v>
      </c>
      <c r="H24" s="2">
        <v>1.781616173684597E-2</v>
      </c>
      <c r="I24" t="s">
        <v>198</v>
      </c>
    </row>
    <row r="25" spans="1:9" x14ac:dyDescent="0.2">
      <c r="A25">
        <v>41</v>
      </c>
      <c r="B25" t="s">
        <v>20</v>
      </c>
      <c r="C25">
        <v>2019</v>
      </c>
      <c r="D25">
        <v>1208535</v>
      </c>
      <c r="E25">
        <v>-1085717</v>
      </c>
      <c r="F25">
        <v>2974502</v>
      </c>
      <c r="G25">
        <v>122818</v>
      </c>
      <c r="H25" s="2">
        <v>4.1290272027254105E-2</v>
      </c>
      <c r="I25" t="s">
        <v>197</v>
      </c>
    </row>
    <row r="26" spans="1:9" x14ac:dyDescent="0.2">
      <c r="A26">
        <v>189</v>
      </c>
      <c r="B26" t="s">
        <v>17</v>
      </c>
      <c r="C26">
        <v>2019</v>
      </c>
      <c r="D26">
        <v>9173.3443507238917</v>
      </c>
      <c r="E26">
        <v>-7878.4807400000009</v>
      </c>
      <c r="F26">
        <v>22668.363454952181</v>
      </c>
      <c r="G26">
        <v>1294.8636474609375</v>
      </c>
      <c r="H26" s="2">
        <v>5.7122062891721725E-2</v>
      </c>
      <c r="I26" t="s">
        <v>196</v>
      </c>
    </row>
  </sheetData>
  <sortState ref="A2:I51">
    <sortCondition ref="H2:H51"/>
  </sortState>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7"/>
  <sheetViews>
    <sheetView topLeftCell="A13" workbookViewId="0">
      <selection activeCell="E22" sqref="E22"/>
    </sheetView>
  </sheetViews>
  <sheetFormatPr baseColWidth="10" defaultColWidth="8.83203125" defaultRowHeight="15" x14ac:dyDescent="0.2"/>
  <cols>
    <col min="2" max="2" width="19.33203125" bestFit="1" customWidth="1"/>
    <col min="3" max="3" width="9.83203125" bestFit="1" customWidth="1"/>
  </cols>
  <sheetData>
    <row r="1" spans="1:4" x14ac:dyDescent="0.2">
      <c r="A1" t="s">
        <v>0</v>
      </c>
      <c r="B1" t="s">
        <v>208</v>
      </c>
      <c r="C1" t="s">
        <v>5</v>
      </c>
      <c r="D1" t="s">
        <v>214</v>
      </c>
    </row>
    <row r="2" spans="1:4" x14ac:dyDescent="0.2">
      <c r="A2" s="1">
        <v>2001</v>
      </c>
      <c r="B2" s="1">
        <v>67639600.606689453</v>
      </c>
      <c r="C2" s="1">
        <v>454446274.15699983</v>
      </c>
      <c r="D2" s="1">
        <v>0.14883959293365479</v>
      </c>
    </row>
    <row r="3" spans="1:4" x14ac:dyDescent="0.2">
      <c r="A3" s="1">
        <v>2002</v>
      </c>
      <c r="B3" s="1">
        <v>104645531.42138672</v>
      </c>
      <c r="C3" s="1">
        <v>496098675.93599993</v>
      </c>
      <c r="D3" s="1">
        <v>0.21093693375587463</v>
      </c>
    </row>
    <row r="4" spans="1:4" x14ac:dyDescent="0.2">
      <c r="A4" s="1">
        <v>2003</v>
      </c>
      <c r="B4" s="1">
        <v>102344187.00708008</v>
      </c>
      <c r="C4" s="1">
        <v>511639345.37000006</v>
      </c>
      <c r="D4" s="1">
        <v>0.20003189146518707</v>
      </c>
    </row>
    <row r="5" spans="1:4" x14ac:dyDescent="0.2">
      <c r="A5" s="1">
        <v>2004</v>
      </c>
      <c r="B5" s="1">
        <v>107826566.76647949</v>
      </c>
      <c r="C5" s="1">
        <v>523109407.44250011</v>
      </c>
      <c r="D5" s="1">
        <v>0.20612622797489166</v>
      </c>
    </row>
    <row r="6" spans="1:4" x14ac:dyDescent="0.2">
      <c r="A6" s="1">
        <v>2005</v>
      </c>
      <c r="B6" s="1">
        <v>122081207.41516113</v>
      </c>
      <c r="C6" s="1">
        <v>541618916.44400001</v>
      </c>
      <c r="D6" s="1">
        <v>0.22540056705474854</v>
      </c>
    </row>
    <row r="7" spans="1:4" x14ac:dyDescent="0.2">
      <c r="A7" s="1">
        <v>2006</v>
      </c>
      <c r="B7" s="1">
        <v>136630380.41333008</v>
      </c>
      <c r="C7" s="1">
        <v>566583846.37919986</v>
      </c>
      <c r="D7" s="1">
        <v>0.24114768207073212</v>
      </c>
    </row>
    <row r="8" spans="1:4" x14ac:dyDescent="0.2">
      <c r="A8" s="1">
        <v>2007</v>
      </c>
      <c r="B8" s="1">
        <v>141192499.90734863</v>
      </c>
      <c r="C8" s="1">
        <v>596989013.46839988</v>
      </c>
      <c r="D8" s="1">
        <v>0.23650769889354706</v>
      </c>
    </row>
    <row r="9" spans="1:4" x14ac:dyDescent="0.2">
      <c r="A9" s="1">
        <v>2008</v>
      </c>
      <c r="B9" s="1">
        <v>159747333.21606445</v>
      </c>
      <c r="C9" s="1">
        <v>628263201.46949983</v>
      </c>
      <c r="D9" s="1">
        <v>0.25426816940307617</v>
      </c>
    </row>
    <row r="10" spans="1:4" x14ac:dyDescent="0.2">
      <c r="A10" s="1">
        <v>2009</v>
      </c>
      <c r="B10" s="1">
        <v>169615288.59960938</v>
      </c>
      <c r="C10" s="1">
        <v>647282807.66700017</v>
      </c>
      <c r="D10" s="1">
        <v>0.26204201579093933</v>
      </c>
    </row>
    <row r="11" spans="1:4" x14ac:dyDescent="0.2">
      <c r="A11" s="1">
        <v>2010</v>
      </c>
      <c r="B11" s="1">
        <v>189135032.74597168</v>
      </c>
      <c r="C11" s="1">
        <v>650037049.42449999</v>
      </c>
      <c r="D11" s="1">
        <v>0.2909604012966156</v>
      </c>
    </row>
    <row r="12" spans="1:4" x14ac:dyDescent="0.2">
      <c r="A12" s="1">
        <v>2011</v>
      </c>
      <c r="B12" s="1">
        <v>191220178.87902832</v>
      </c>
      <c r="C12" s="1">
        <v>647008310.83199978</v>
      </c>
      <c r="D12" s="1">
        <v>0.29554516077041626</v>
      </c>
    </row>
    <row r="13" spans="1:4" x14ac:dyDescent="0.2">
      <c r="A13" s="1">
        <v>2012</v>
      </c>
      <c r="B13" s="1">
        <v>201312608.56933594</v>
      </c>
      <c r="C13" s="1">
        <v>642567510.43500006</v>
      </c>
      <c r="D13" s="1">
        <v>0.31329411268234253</v>
      </c>
    </row>
    <row r="14" spans="1:4" x14ac:dyDescent="0.2">
      <c r="A14" s="1">
        <v>2013</v>
      </c>
      <c r="B14" s="1">
        <v>209740981.00402832</v>
      </c>
      <c r="C14" s="1">
        <v>647035209.8513</v>
      </c>
      <c r="D14" s="1">
        <v>0.32415696978569031</v>
      </c>
    </row>
    <row r="15" spans="1:4" x14ac:dyDescent="0.2">
      <c r="A15" s="1">
        <v>2014</v>
      </c>
      <c r="B15" s="1">
        <v>215915212.8737793</v>
      </c>
      <c r="C15" s="1">
        <v>661099649.59549999</v>
      </c>
      <c r="D15" s="1">
        <v>0.32660010457038879</v>
      </c>
    </row>
    <row r="16" spans="1:4" x14ac:dyDescent="0.2">
      <c r="A16" s="1">
        <v>2015</v>
      </c>
      <c r="B16" s="1">
        <v>225354439.10827637</v>
      </c>
      <c r="C16" s="1">
        <v>677500932.76700008</v>
      </c>
      <c r="D16" s="1">
        <v>0.33262601494789124</v>
      </c>
    </row>
    <row r="17" spans="1:4" x14ac:dyDescent="0.2">
      <c r="A17" s="1">
        <v>2016</v>
      </c>
      <c r="B17" s="1">
        <v>238567772.93078613</v>
      </c>
      <c r="C17" s="1">
        <v>696312124.60110009</v>
      </c>
      <c r="D17" s="1">
        <v>0.34261614084243774</v>
      </c>
    </row>
    <row r="18" spans="1:4" x14ac:dyDescent="0.2">
      <c r="A18" s="1">
        <v>2017</v>
      </c>
      <c r="B18" s="1">
        <v>247502996.28613281</v>
      </c>
      <c r="C18" s="1">
        <v>715765236.9375</v>
      </c>
      <c r="D18" s="1">
        <v>0.34578794240951538</v>
      </c>
    </row>
    <row r="19" spans="1:4" x14ac:dyDescent="0.2">
      <c r="A19" s="1">
        <v>2018</v>
      </c>
      <c r="B19" s="1">
        <v>256301038.62194824</v>
      </c>
      <c r="C19" s="1">
        <v>733962906.68952489</v>
      </c>
      <c r="D19" s="1">
        <v>0.34920161962509155</v>
      </c>
    </row>
    <row r="20" spans="1:4" x14ac:dyDescent="0.2">
      <c r="A20" s="1">
        <v>2019</v>
      </c>
      <c r="B20" s="1">
        <v>249626866.69335938</v>
      </c>
      <c r="C20" s="1">
        <v>767193499.67652023</v>
      </c>
      <c r="D20" s="1">
        <v>0.32537665963172913</v>
      </c>
    </row>
    <row r="21" spans="1:4" x14ac:dyDescent="0.2">
      <c r="A21" s="1">
        <v>2020</v>
      </c>
      <c r="B21" s="1">
        <v>262012511.20703125</v>
      </c>
      <c r="C21" s="1">
        <v>792258814.15873671</v>
      </c>
      <c r="D21" s="1">
        <v>0.33071580529212952</v>
      </c>
    </row>
    <row r="22" spans="1:4" x14ac:dyDescent="0.2">
      <c r="A22" s="1">
        <v>2021</v>
      </c>
      <c r="B22" s="1">
        <v>287142286.72436523</v>
      </c>
      <c r="C22" s="1">
        <v>818159868.25331295</v>
      </c>
      <c r="D22" s="1">
        <v>0.35096108913421631</v>
      </c>
    </row>
    <row r="23" spans="1:4" x14ac:dyDescent="0.2">
      <c r="A23" s="1">
        <v>2022</v>
      </c>
      <c r="B23" s="1">
        <v>312379772.41455078</v>
      </c>
      <c r="C23" s="1">
        <v>844925138.61815703</v>
      </c>
      <c r="D23" s="1">
        <v>0.3697129487991333</v>
      </c>
    </row>
    <row r="24" spans="1:4" x14ac:dyDescent="0.2">
      <c r="A24" s="1">
        <v>2023</v>
      </c>
      <c r="B24" s="1">
        <v>341925038.09057617</v>
      </c>
      <c r="C24" s="1">
        <v>872584096.71998215</v>
      </c>
      <c r="D24" s="1">
        <v>0.39185339212417603</v>
      </c>
    </row>
    <row r="25" spans="1:4" x14ac:dyDescent="0.2">
      <c r="A25" s="1">
        <v>2024</v>
      </c>
      <c r="B25" s="1">
        <v>355846964.58056641</v>
      </c>
      <c r="C25" s="1">
        <v>901167244.6664325</v>
      </c>
      <c r="D25" s="1">
        <v>0.39487338066101074</v>
      </c>
    </row>
    <row r="26" spans="1:4" x14ac:dyDescent="0.2">
      <c r="A26" s="1">
        <v>2025</v>
      </c>
      <c r="B26" s="1">
        <v>373986474.76123047</v>
      </c>
      <c r="C26" s="1">
        <v>930706152.38009059</v>
      </c>
      <c r="D26" s="1">
        <v>0.40183088183403015</v>
      </c>
    </row>
    <row r="27" spans="1:4" x14ac:dyDescent="0.2">
      <c r="A27" s="1">
        <v>2026</v>
      </c>
      <c r="B27" s="1">
        <v>0</v>
      </c>
      <c r="C27" s="1">
        <v>0</v>
      </c>
      <c r="D27" s="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78E0E-D488-4A89-B6E2-1EFBBC464B9D}">
  <dimension ref="A2:G11"/>
  <sheetViews>
    <sheetView workbookViewId="0">
      <selection activeCell="B13" sqref="B13"/>
    </sheetView>
  </sheetViews>
  <sheetFormatPr baseColWidth="10" defaultColWidth="8.83203125" defaultRowHeight="15" x14ac:dyDescent="0.2"/>
  <cols>
    <col min="1" max="1" width="13.33203125" bestFit="1" customWidth="1"/>
    <col min="2" max="2" width="14.6640625" bestFit="1" customWidth="1"/>
    <col min="3" max="3" width="17.5" bestFit="1" customWidth="1"/>
    <col min="4" max="4" width="15.6640625" bestFit="1" customWidth="1"/>
  </cols>
  <sheetData>
    <row r="2" spans="1:7" x14ac:dyDescent="0.2">
      <c r="A2" t="s">
        <v>211</v>
      </c>
      <c r="B2" t="s">
        <v>212</v>
      </c>
      <c r="C2" t="s">
        <v>209</v>
      </c>
      <c r="D2" t="s">
        <v>210</v>
      </c>
    </row>
    <row r="3" spans="1:7" x14ac:dyDescent="0.2">
      <c r="A3">
        <v>2006</v>
      </c>
      <c r="B3">
        <f>A3+12</f>
        <v>2018</v>
      </c>
      <c r="C3">
        <v>6.69825E-2</v>
      </c>
      <c r="D3">
        <v>5.2862100000000002E-2</v>
      </c>
      <c r="F3">
        <f>C3+1</f>
        <v>1.0669824999999999</v>
      </c>
      <c r="G3">
        <f>D3+1</f>
        <v>1.0528621</v>
      </c>
    </row>
    <row r="4" spans="1:7" x14ac:dyDescent="0.2">
      <c r="A4">
        <v>2007</v>
      </c>
      <c r="B4">
        <f t="shared" ref="B4:B10" si="0">A4+12</f>
        <v>2019</v>
      </c>
      <c r="C4">
        <v>8.3994299999999994E-2</v>
      </c>
      <c r="D4">
        <v>9.6114900000000003E-2</v>
      </c>
      <c r="F4">
        <f t="shared" ref="F4:G10" si="1">C4+1</f>
        <v>1.0839943000000001</v>
      </c>
      <c r="G4">
        <f t="shared" si="1"/>
        <v>1.0961148999999999</v>
      </c>
    </row>
    <row r="5" spans="1:7" x14ac:dyDescent="0.2">
      <c r="A5">
        <v>2008</v>
      </c>
      <c r="B5">
        <f t="shared" si="0"/>
        <v>2020</v>
      </c>
      <c r="C5">
        <v>7.7007900000000004E-2</v>
      </c>
      <c r="D5">
        <v>0.11826830000000001</v>
      </c>
      <c r="F5">
        <f t="shared" si="1"/>
        <v>1.0770078999999999</v>
      </c>
      <c r="G5">
        <f t="shared" si="1"/>
        <v>1.1182683</v>
      </c>
    </row>
    <row r="6" spans="1:7" x14ac:dyDescent="0.2">
      <c r="A6">
        <v>2009</v>
      </c>
      <c r="B6">
        <f t="shared" si="0"/>
        <v>2021</v>
      </c>
      <c r="C6">
        <v>3.8424899999999998E-2</v>
      </c>
      <c r="D6">
        <v>7.7089999999999997E-3</v>
      </c>
      <c r="F6">
        <f t="shared" si="1"/>
        <v>1.0384249000000001</v>
      </c>
      <c r="G6">
        <f t="shared" si="1"/>
        <v>1.007709</v>
      </c>
    </row>
    <row r="7" spans="1:7" x14ac:dyDescent="0.2">
      <c r="A7">
        <v>2010</v>
      </c>
      <c r="B7">
        <f t="shared" si="0"/>
        <v>2022</v>
      </c>
      <c r="C7">
        <v>6.7201200000000003E-2</v>
      </c>
      <c r="D7">
        <v>2.7178000000000001E-2</v>
      </c>
      <c r="F7">
        <f t="shared" si="1"/>
        <v>1.0672012</v>
      </c>
      <c r="G7">
        <f t="shared" si="1"/>
        <v>1.0271779999999999</v>
      </c>
    </row>
    <row r="8" spans="1:7" x14ac:dyDescent="0.2">
      <c r="A8">
        <v>2011</v>
      </c>
      <c r="B8">
        <f t="shared" si="0"/>
        <v>2023</v>
      </c>
      <c r="C8">
        <v>8.2766599999999996E-2</v>
      </c>
      <c r="D8">
        <v>6.7965200000000003E-2</v>
      </c>
      <c r="F8">
        <f t="shared" si="1"/>
        <v>1.0827666</v>
      </c>
      <c r="G8">
        <f t="shared" si="1"/>
        <v>1.0679651999999999</v>
      </c>
    </row>
    <row r="9" spans="1:7" x14ac:dyDescent="0.2">
      <c r="A9">
        <v>2012</v>
      </c>
      <c r="B9">
        <f t="shared" si="0"/>
        <v>2024</v>
      </c>
      <c r="C9">
        <v>5.9131400000000001E-2</v>
      </c>
      <c r="D9">
        <v>6.4824800000000002E-2</v>
      </c>
      <c r="F9">
        <f t="shared" si="1"/>
        <v>1.0591314000000001</v>
      </c>
      <c r="G9">
        <f t="shared" si="1"/>
        <v>1.0648248</v>
      </c>
    </row>
    <row r="10" spans="1:7" x14ac:dyDescent="0.2">
      <c r="A10">
        <v>2013</v>
      </c>
      <c r="B10">
        <f t="shared" si="0"/>
        <v>2025</v>
      </c>
      <c r="C10">
        <v>5.7502499999999998E-2</v>
      </c>
      <c r="D10">
        <v>6.1921900000000002E-2</v>
      </c>
      <c r="F10">
        <f t="shared" si="1"/>
        <v>1.0575025</v>
      </c>
      <c r="G10">
        <f t="shared" si="1"/>
        <v>1.0619219</v>
      </c>
    </row>
    <row r="11" spans="1:7" x14ac:dyDescent="0.2">
      <c r="C11" s="2">
        <f>GEOMEAN(F3:F10)-1</f>
        <v>6.6531863594137652E-2</v>
      </c>
      <c r="D11" s="2">
        <f>GEOMEAN(G3:G10)-1</f>
        <v>6.1598469664512212E-2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6"/>
  <sheetViews>
    <sheetView workbookViewId="0">
      <selection activeCell="C11" sqref="C11:C15"/>
    </sheetView>
  </sheetViews>
  <sheetFormatPr baseColWidth="10" defaultColWidth="8.83203125" defaultRowHeight="15" x14ac:dyDescent="0.2"/>
  <cols>
    <col min="1" max="1" width="4.83203125" bestFit="1" customWidth="1"/>
    <col min="2" max="2" width="10.1640625" bestFit="1" customWidth="1"/>
  </cols>
  <sheetData>
    <row r="1" spans="1:2" x14ac:dyDescent="0.2">
      <c r="A1" t="s">
        <v>0</v>
      </c>
      <c r="B1" t="s">
        <v>183</v>
      </c>
    </row>
    <row r="2" spans="1:2" x14ac:dyDescent="0.2">
      <c r="A2" s="1">
        <v>2001</v>
      </c>
      <c r="B2" s="1">
        <v>6576219.3649999993</v>
      </c>
    </row>
    <row r="3" spans="1:2" x14ac:dyDescent="0.2">
      <c r="A3" s="1">
        <v>2002</v>
      </c>
      <c r="B3" s="1">
        <v>6518370.5839999951</v>
      </c>
    </row>
    <row r="4" spans="1:2" x14ac:dyDescent="0.2">
      <c r="A4" s="1">
        <v>2003</v>
      </c>
      <c r="B4" s="1">
        <v>7191788.1179999989</v>
      </c>
    </row>
    <row r="5" spans="1:2" x14ac:dyDescent="0.2">
      <c r="A5" s="1">
        <v>2004</v>
      </c>
      <c r="B5" s="1">
        <v>14799087.80099998</v>
      </c>
    </row>
    <row r="6" spans="1:2" x14ac:dyDescent="0.2">
      <c r="A6" s="1">
        <v>2005</v>
      </c>
      <c r="B6" s="1">
        <v>7896603.3029999966</v>
      </c>
    </row>
    <row r="7" spans="1:2" x14ac:dyDescent="0.2">
      <c r="A7" s="1">
        <v>2006</v>
      </c>
      <c r="B7" s="1">
        <v>8584599.5799999982</v>
      </c>
    </row>
    <row r="8" spans="1:2" x14ac:dyDescent="0.2">
      <c r="A8" s="1">
        <v>2007</v>
      </c>
      <c r="B8" s="1">
        <v>9605945.0429999996</v>
      </c>
    </row>
    <row r="9" spans="1:2" x14ac:dyDescent="0.2">
      <c r="A9" s="1">
        <v>2008</v>
      </c>
      <c r="B9" s="1">
        <v>11052310.099999996</v>
      </c>
    </row>
    <row r="10" spans="1:2" x14ac:dyDescent="0.2">
      <c r="A10" s="1">
        <v>2009</v>
      </c>
      <c r="B10" s="1">
        <v>11478332.258999994</v>
      </c>
    </row>
    <row r="11" spans="1:2" x14ac:dyDescent="0.2">
      <c r="A11" s="1">
        <v>2010</v>
      </c>
      <c r="B11" s="1">
        <v>12728018.053999996</v>
      </c>
    </row>
    <row r="12" spans="1:2" x14ac:dyDescent="0.2">
      <c r="A12" s="1">
        <v>2011</v>
      </c>
      <c r="B12" s="1">
        <v>13251891.369999995</v>
      </c>
    </row>
    <row r="13" spans="1:2" x14ac:dyDescent="0.2">
      <c r="A13" s="1">
        <v>2012</v>
      </c>
      <c r="B13" s="1">
        <v>14665210.460999999</v>
      </c>
    </row>
    <row r="14" spans="1:2" x14ac:dyDescent="0.2">
      <c r="A14" s="1">
        <v>2013</v>
      </c>
      <c r="B14" s="1">
        <v>16937219.162</v>
      </c>
    </row>
    <row r="15" spans="1:2" x14ac:dyDescent="0.2">
      <c r="A15" s="1">
        <v>2014</v>
      </c>
      <c r="B15" s="1">
        <v>18110683.141999997</v>
      </c>
    </row>
    <row r="16" spans="1:2" x14ac:dyDescent="0.2">
      <c r="A16" s="1">
        <v>2015</v>
      </c>
      <c r="B16" s="1">
        <v>19388785.213999998</v>
      </c>
    </row>
    <row r="17" spans="1:2" x14ac:dyDescent="0.2">
      <c r="A17" s="1">
        <v>2016</v>
      </c>
      <c r="B17" s="1">
        <v>20381431.987</v>
      </c>
    </row>
    <row r="18" spans="1:2" x14ac:dyDescent="0.2">
      <c r="A18" s="1">
        <v>2017</v>
      </c>
      <c r="B18" s="1">
        <v>22067412.188000001</v>
      </c>
    </row>
    <row r="19" spans="1:2" x14ac:dyDescent="0.2">
      <c r="A19" s="1">
        <v>2018</v>
      </c>
      <c r="B19" s="1">
        <v>22966071.539000001</v>
      </c>
    </row>
    <row r="20" spans="1:2" x14ac:dyDescent="0.2">
      <c r="A20" s="1">
        <v>2019</v>
      </c>
      <c r="B20" s="1">
        <v>25831502.443359464</v>
      </c>
    </row>
    <row r="21" spans="1:2" x14ac:dyDescent="0.2">
      <c r="A21" s="1">
        <v>2020</v>
      </c>
      <c r="B21" s="1">
        <v>27995052.493019883</v>
      </c>
    </row>
    <row r="22" spans="1:2" x14ac:dyDescent="0.2">
      <c r="A22" s="1">
        <v>2021</v>
      </c>
      <c r="B22" s="1">
        <v>28704995.222386859</v>
      </c>
    </row>
    <row r="23" spans="1:2" x14ac:dyDescent="0.2">
      <c r="A23" s="1">
        <v>2022</v>
      </c>
      <c r="B23" s="1">
        <v>29451862.245260704</v>
      </c>
    </row>
    <row r="24" spans="1:2" x14ac:dyDescent="0.2">
      <c r="A24" s="1">
        <v>2023</v>
      </c>
      <c r="B24" s="1">
        <v>31463580.273349501</v>
      </c>
    </row>
    <row r="25" spans="1:2" x14ac:dyDescent="0.2">
      <c r="A25" s="1">
        <v>2024</v>
      </c>
      <c r="B25" s="1">
        <v>33494953.520293139</v>
      </c>
    </row>
    <row r="26" spans="1:2" x14ac:dyDescent="0.2">
      <c r="A26" s="1">
        <v>2025</v>
      </c>
      <c r="B26" s="1">
        <v>35678246.549690261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52"/>
  <sheetViews>
    <sheetView topLeftCell="A10" workbookViewId="0">
      <selection activeCell="E47" sqref="E47"/>
    </sheetView>
  </sheetViews>
  <sheetFormatPr baseColWidth="10" defaultColWidth="8.83203125" defaultRowHeight="15" x14ac:dyDescent="0.2"/>
  <cols>
    <col min="3" max="3" width="11.83203125" bestFit="1" customWidth="1"/>
    <col min="4" max="4" width="9.83203125" bestFit="1" customWidth="1"/>
  </cols>
  <sheetData>
    <row r="1" spans="1:4" x14ac:dyDescent="0.2">
      <c r="A1" t="s">
        <v>0</v>
      </c>
      <c r="B1" t="s">
        <v>215</v>
      </c>
      <c r="C1" t="s">
        <v>4</v>
      </c>
      <c r="D1" t="s">
        <v>5</v>
      </c>
    </row>
    <row r="2" spans="1:4" x14ac:dyDescent="0.2">
      <c r="A2" s="1">
        <v>2001</v>
      </c>
      <c r="B2" s="1">
        <v>0</v>
      </c>
      <c r="C2" s="1">
        <v>11491828.294189453</v>
      </c>
      <c r="D2" s="1">
        <v>119851110.045</v>
      </c>
    </row>
    <row r="3" spans="1:4" x14ac:dyDescent="0.2">
      <c r="A3" s="1">
        <v>2002</v>
      </c>
      <c r="B3" s="1">
        <v>0</v>
      </c>
      <c r="C3" s="1">
        <v>14170615.491210938</v>
      </c>
      <c r="D3" s="1">
        <v>129695087.27</v>
      </c>
    </row>
    <row r="4" spans="1:4" x14ac:dyDescent="0.2">
      <c r="A4" s="1">
        <v>2003</v>
      </c>
      <c r="B4" s="1">
        <v>0</v>
      </c>
      <c r="C4" s="1">
        <v>16703532.097167969</v>
      </c>
      <c r="D4" s="1">
        <v>133912618.486</v>
      </c>
    </row>
    <row r="5" spans="1:4" x14ac:dyDescent="0.2">
      <c r="A5" s="1">
        <v>2004</v>
      </c>
      <c r="B5" s="1">
        <v>0</v>
      </c>
      <c r="C5" s="1">
        <v>17615630.633789062</v>
      </c>
      <c r="D5" s="1">
        <v>136127293.405</v>
      </c>
    </row>
    <row r="6" spans="1:4" x14ac:dyDescent="0.2">
      <c r="A6" s="1">
        <v>2005</v>
      </c>
      <c r="B6" s="1">
        <v>0</v>
      </c>
      <c r="C6" s="1">
        <v>18787518.169433594</v>
      </c>
      <c r="D6" s="1">
        <v>140246141.85099998</v>
      </c>
    </row>
    <row r="7" spans="1:4" x14ac:dyDescent="0.2">
      <c r="A7" s="1">
        <v>2006</v>
      </c>
      <c r="B7" s="1">
        <v>0</v>
      </c>
      <c r="C7" s="1">
        <v>18865383.514648438</v>
      </c>
      <c r="D7" s="1">
        <v>146776918.61799997</v>
      </c>
    </row>
    <row r="8" spans="1:4" x14ac:dyDescent="0.2">
      <c r="A8" s="1">
        <v>2007</v>
      </c>
      <c r="B8" s="1">
        <v>0</v>
      </c>
      <c r="C8" s="1">
        <v>19615349.841064453</v>
      </c>
      <c r="D8" s="1">
        <v>155650997.89999995</v>
      </c>
    </row>
    <row r="9" spans="1:4" x14ac:dyDescent="0.2">
      <c r="A9" s="1">
        <v>2008</v>
      </c>
      <c r="B9" s="1">
        <v>0</v>
      </c>
      <c r="C9" s="1">
        <v>21856435.151000977</v>
      </c>
      <c r="D9" s="1">
        <v>163934233.46699998</v>
      </c>
    </row>
    <row r="10" spans="1:4" x14ac:dyDescent="0.2">
      <c r="A10" s="1">
        <v>2009</v>
      </c>
      <c r="B10" s="1">
        <v>0</v>
      </c>
      <c r="C10" s="1">
        <v>27660640.472900391</v>
      </c>
      <c r="D10" s="1">
        <v>168906629.62099999</v>
      </c>
    </row>
    <row r="11" spans="1:4" x14ac:dyDescent="0.2">
      <c r="A11" s="1">
        <v>2010</v>
      </c>
      <c r="B11" s="1">
        <v>0</v>
      </c>
      <c r="C11" s="1">
        <v>31104038.99230957</v>
      </c>
      <c r="D11" s="1">
        <v>170599582.53099996</v>
      </c>
    </row>
    <row r="12" spans="1:4" x14ac:dyDescent="0.2">
      <c r="A12" s="1">
        <v>2011</v>
      </c>
      <c r="B12" s="1">
        <v>0</v>
      </c>
      <c r="C12" s="1">
        <v>31073235.470825195</v>
      </c>
      <c r="D12" s="1">
        <v>170765201.09999999</v>
      </c>
    </row>
    <row r="13" spans="1:4" x14ac:dyDescent="0.2">
      <c r="A13" s="1">
        <v>2012</v>
      </c>
      <c r="B13" s="1">
        <v>0</v>
      </c>
      <c r="C13" s="1">
        <v>32766753.032104492</v>
      </c>
      <c r="D13" s="1">
        <v>169609453.63600001</v>
      </c>
    </row>
    <row r="14" spans="1:4" x14ac:dyDescent="0.2">
      <c r="A14" s="1">
        <v>2013</v>
      </c>
      <c r="B14" s="1">
        <v>0</v>
      </c>
      <c r="C14" s="1">
        <v>33185715.776489258</v>
      </c>
      <c r="D14" s="1">
        <v>171119979.22400001</v>
      </c>
    </row>
    <row r="15" spans="1:4" x14ac:dyDescent="0.2">
      <c r="A15" s="1">
        <v>2014</v>
      </c>
      <c r="B15" s="1">
        <v>0</v>
      </c>
      <c r="C15" s="1">
        <v>32979188.184997559</v>
      </c>
      <c r="D15" s="1">
        <v>175209919.85100001</v>
      </c>
    </row>
    <row r="16" spans="1:4" x14ac:dyDescent="0.2">
      <c r="A16" s="1">
        <v>2015</v>
      </c>
      <c r="B16" s="1">
        <v>0</v>
      </c>
      <c r="C16" s="1">
        <v>33000672.534118652</v>
      </c>
      <c r="D16" s="1">
        <v>179409042.44400001</v>
      </c>
    </row>
    <row r="17" spans="1:4" x14ac:dyDescent="0.2">
      <c r="A17" s="1">
        <v>2016</v>
      </c>
      <c r="B17" s="1">
        <v>0</v>
      </c>
      <c r="C17" s="1">
        <v>37655094.285583496</v>
      </c>
      <c r="D17" s="1">
        <v>185723095.70300001</v>
      </c>
    </row>
    <row r="18" spans="1:4" x14ac:dyDescent="0.2">
      <c r="A18" s="1">
        <v>2017</v>
      </c>
      <c r="B18" s="1">
        <v>0</v>
      </c>
      <c r="C18" s="1">
        <v>35967562.623840332</v>
      </c>
      <c r="D18" s="1">
        <v>190907609.0555</v>
      </c>
    </row>
    <row r="19" spans="1:4" x14ac:dyDescent="0.2">
      <c r="A19" s="1">
        <v>2018</v>
      </c>
      <c r="B19" s="1">
        <v>0</v>
      </c>
      <c r="C19" s="1">
        <v>39398870.925415039</v>
      </c>
      <c r="D19" s="1">
        <v>196828725.51999998</v>
      </c>
    </row>
    <row r="20" spans="1:4" x14ac:dyDescent="0.2">
      <c r="A20" s="1">
        <v>2019</v>
      </c>
      <c r="B20" s="1">
        <v>0</v>
      </c>
      <c r="C20" s="1">
        <v>44439894.563964844</v>
      </c>
      <c r="D20" s="1">
        <v>206993204.7093825</v>
      </c>
    </row>
    <row r="21" spans="1:4" x14ac:dyDescent="0.2">
      <c r="A21" s="1">
        <v>2020</v>
      </c>
      <c r="B21" s="1">
        <v>0</v>
      </c>
      <c r="C21" s="1">
        <v>53380048.613525391</v>
      </c>
      <c r="D21" s="1">
        <v>213732714.72299197</v>
      </c>
    </row>
    <row r="22" spans="1:4" x14ac:dyDescent="0.2">
      <c r="A22" s="1">
        <v>2021</v>
      </c>
      <c r="B22" s="1">
        <v>0</v>
      </c>
      <c r="C22" s="1">
        <v>58248614.413085938</v>
      </c>
      <c r="D22" s="1">
        <v>220700773.84893057</v>
      </c>
    </row>
    <row r="23" spans="1:4" x14ac:dyDescent="0.2">
      <c r="A23" s="1">
        <v>2022</v>
      </c>
      <c r="B23" s="1">
        <v>0</v>
      </c>
      <c r="C23" s="1">
        <v>63188563.349609375</v>
      </c>
      <c r="D23" s="1">
        <v>227905503.3581661</v>
      </c>
    </row>
    <row r="24" spans="1:4" x14ac:dyDescent="0.2">
      <c r="A24" s="1">
        <v>2023</v>
      </c>
      <c r="B24" s="1">
        <v>0</v>
      </c>
      <c r="C24" s="1">
        <v>69996756.423828125</v>
      </c>
      <c r="D24" s="1">
        <v>235355329.32492107</v>
      </c>
    </row>
    <row r="25" spans="1:4" x14ac:dyDescent="0.2">
      <c r="A25" s="1">
        <v>2024</v>
      </c>
      <c r="B25" s="1">
        <v>0</v>
      </c>
      <c r="C25" s="1">
        <v>70964560.9765625</v>
      </c>
      <c r="D25" s="1">
        <v>243058994.81592295</v>
      </c>
    </row>
    <row r="26" spans="1:4" x14ac:dyDescent="0.2">
      <c r="A26" s="1">
        <v>2025</v>
      </c>
      <c r="B26" s="1">
        <v>0</v>
      </c>
      <c r="C26" s="1">
        <v>75435325.185546875</v>
      </c>
      <c r="D26" s="1">
        <v>251025572.602707</v>
      </c>
    </row>
    <row r="27" spans="1:4" x14ac:dyDescent="0.2">
      <c r="A27" s="1">
        <v>2001</v>
      </c>
      <c r="B27" s="1">
        <v>1</v>
      </c>
      <c r="C27" s="1">
        <v>18443166.754730225</v>
      </c>
      <c r="D27" s="1">
        <v>334595164.11199999</v>
      </c>
    </row>
    <row r="28" spans="1:4" x14ac:dyDescent="0.2">
      <c r="A28" s="1">
        <v>2002</v>
      </c>
      <c r="B28" s="1">
        <v>1</v>
      </c>
      <c r="C28" s="1">
        <v>24599498.389907837</v>
      </c>
      <c r="D28" s="1">
        <v>366403588.66599995</v>
      </c>
    </row>
    <row r="29" spans="1:4" x14ac:dyDescent="0.2">
      <c r="A29" s="1">
        <v>2003</v>
      </c>
      <c r="B29" s="1">
        <v>1</v>
      </c>
      <c r="C29" s="1">
        <v>34069346.581359863</v>
      </c>
      <c r="D29" s="1">
        <v>377726726.88399976</v>
      </c>
    </row>
    <row r="30" spans="1:4" x14ac:dyDescent="0.2">
      <c r="A30" s="1">
        <v>2004</v>
      </c>
      <c r="B30" s="1">
        <v>1</v>
      </c>
      <c r="C30" s="1">
        <v>40513153.210998535</v>
      </c>
      <c r="D30" s="1">
        <v>386982114.03750008</v>
      </c>
    </row>
    <row r="31" spans="1:4" x14ac:dyDescent="0.2">
      <c r="A31" s="1">
        <v>2005</v>
      </c>
      <c r="B31" s="1">
        <v>1</v>
      </c>
      <c r="C31" s="1">
        <v>46166391.310119629</v>
      </c>
      <c r="D31" s="1">
        <v>401372774.59299999</v>
      </c>
    </row>
    <row r="32" spans="1:4" x14ac:dyDescent="0.2">
      <c r="A32" s="1">
        <v>2006</v>
      </c>
      <c r="B32" s="1">
        <v>1</v>
      </c>
      <c r="C32" s="1">
        <v>49400561.768859863</v>
      </c>
      <c r="D32" s="1">
        <v>419806927.76119995</v>
      </c>
    </row>
    <row r="33" spans="1:4" x14ac:dyDescent="0.2">
      <c r="A33" s="1">
        <v>2007</v>
      </c>
      <c r="B33" s="1">
        <v>1</v>
      </c>
      <c r="C33" s="1">
        <v>52848620.067459106</v>
      </c>
      <c r="D33" s="1">
        <v>441338015.56840014</v>
      </c>
    </row>
    <row r="34" spans="1:4" x14ac:dyDescent="0.2">
      <c r="A34" s="1">
        <v>2008</v>
      </c>
      <c r="B34" s="1">
        <v>1</v>
      </c>
      <c r="C34" s="1">
        <v>56199259.635437012</v>
      </c>
      <c r="D34" s="1">
        <v>464328968.0025</v>
      </c>
    </row>
    <row r="35" spans="1:4" x14ac:dyDescent="0.2">
      <c r="A35" s="1">
        <v>2009</v>
      </c>
      <c r="B35" s="1">
        <v>1</v>
      </c>
      <c r="C35" s="1">
        <v>67222049.671264648</v>
      </c>
      <c r="D35" s="1">
        <v>478376178.04600006</v>
      </c>
    </row>
    <row r="36" spans="1:4" x14ac:dyDescent="0.2">
      <c r="A36" s="1">
        <v>2010</v>
      </c>
      <c r="B36" s="1">
        <v>1</v>
      </c>
      <c r="C36" s="1">
        <v>74691096.026489258</v>
      </c>
      <c r="D36" s="1">
        <v>479437466.89349997</v>
      </c>
    </row>
    <row r="37" spans="1:4" x14ac:dyDescent="0.2">
      <c r="A37" s="1">
        <v>2011</v>
      </c>
      <c r="B37" s="1">
        <v>1</v>
      </c>
      <c r="C37" s="1">
        <v>78210532.816162109</v>
      </c>
      <c r="D37" s="1">
        <v>476243109.73199999</v>
      </c>
    </row>
    <row r="38" spans="1:4" x14ac:dyDescent="0.2">
      <c r="A38" s="1">
        <v>2012</v>
      </c>
      <c r="B38" s="1">
        <v>1</v>
      </c>
      <c r="C38" s="1">
        <v>82854805.720947266</v>
      </c>
      <c r="D38" s="1">
        <v>472958056.79900002</v>
      </c>
    </row>
    <row r="39" spans="1:4" x14ac:dyDescent="0.2">
      <c r="A39" s="1">
        <v>2013</v>
      </c>
      <c r="B39" s="1">
        <v>1</v>
      </c>
      <c r="C39" s="1">
        <v>84691312.65637207</v>
      </c>
      <c r="D39" s="1">
        <v>475915230.62729996</v>
      </c>
    </row>
    <row r="40" spans="1:4" x14ac:dyDescent="0.2">
      <c r="A40" s="1">
        <v>2014</v>
      </c>
      <c r="B40" s="1">
        <v>1</v>
      </c>
      <c r="C40" s="1">
        <v>86943753.83392334</v>
      </c>
      <c r="D40" s="1">
        <v>485889729.74449992</v>
      </c>
    </row>
    <row r="41" spans="1:4" x14ac:dyDescent="0.2">
      <c r="A41" s="1">
        <v>2015</v>
      </c>
      <c r="B41" s="1">
        <v>1</v>
      </c>
      <c r="C41" s="1">
        <v>91243762.032104492</v>
      </c>
      <c r="D41" s="1">
        <v>498091890.32299984</v>
      </c>
    </row>
    <row r="42" spans="1:4" x14ac:dyDescent="0.2">
      <c r="A42" s="1">
        <v>2016</v>
      </c>
      <c r="B42" s="1">
        <v>1</v>
      </c>
      <c r="C42" s="1">
        <v>96657709.578796387</v>
      </c>
      <c r="D42" s="1">
        <v>510589028.89809984</v>
      </c>
    </row>
    <row r="43" spans="1:4" x14ac:dyDescent="0.2">
      <c r="A43" s="1">
        <v>2017</v>
      </c>
      <c r="B43" s="1">
        <v>1</v>
      </c>
      <c r="C43" s="1">
        <v>99714739.835205078</v>
      </c>
      <c r="D43" s="1">
        <v>524857627.88199985</v>
      </c>
    </row>
    <row r="44" spans="1:4" x14ac:dyDescent="0.2">
      <c r="A44" s="1">
        <v>2018</v>
      </c>
      <c r="B44" s="1">
        <v>1</v>
      </c>
      <c r="C44" s="1">
        <v>103152962.77978516</v>
      </c>
      <c r="D44" s="1">
        <v>537134181.16952503</v>
      </c>
    </row>
    <row r="45" spans="1:4" x14ac:dyDescent="0.2">
      <c r="A45" s="1">
        <v>2019</v>
      </c>
      <c r="B45" s="1">
        <v>1</v>
      </c>
      <c r="C45" s="1">
        <v>99708964.405273438</v>
      </c>
      <c r="D45" s="1">
        <v>560200294.96713758</v>
      </c>
    </row>
    <row r="46" spans="1:4" x14ac:dyDescent="0.2">
      <c r="A46" s="1">
        <v>2020</v>
      </c>
      <c r="B46" s="1">
        <v>1</v>
      </c>
      <c r="C46" s="1">
        <v>102589296.05847168</v>
      </c>
      <c r="D46" s="1">
        <v>578526099.43574512</v>
      </c>
    </row>
    <row r="47" spans="1:4" x14ac:dyDescent="0.2">
      <c r="A47" s="1">
        <v>2021</v>
      </c>
      <c r="B47" s="1">
        <v>1</v>
      </c>
      <c r="C47" s="1">
        <v>116088144.80810547</v>
      </c>
      <c r="D47" s="1">
        <v>597459094.40438175</v>
      </c>
    </row>
    <row r="48" spans="1:4" x14ac:dyDescent="0.2">
      <c r="A48" s="1">
        <v>2022</v>
      </c>
      <c r="B48" s="1">
        <v>1</v>
      </c>
      <c r="C48" s="1">
        <v>129058815.19921875</v>
      </c>
      <c r="D48" s="1">
        <v>617019635.25999093</v>
      </c>
    </row>
    <row r="49" spans="1:4" x14ac:dyDescent="0.2">
      <c r="A49" s="1">
        <v>2023</v>
      </c>
      <c r="B49" s="1">
        <v>1</v>
      </c>
      <c r="C49" s="1">
        <v>142541043.04638672</v>
      </c>
      <c r="D49" s="1">
        <v>637228767.39506078</v>
      </c>
    </row>
    <row r="50" spans="1:4" x14ac:dyDescent="0.2">
      <c r="A50" s="1">
        <v>2024</v>
      </c>
      <c r="B50" s="1">
        <v>1</v>
      </c>
      <c r="C50" s="1">
        <v>152254549.02783203</v>
      </c>
      <c r="D50" s="1">
        <v>658108249.85050952</v>
      </c>
    </row>
    <row r="51" spans="1:4" x14ac:dyDescent="0.2">
      <c r="A51" s="1">
        <v>2025</v>
      </c>
      <c r="B51" s="1">
        <v>1</v>
      </c>
      <c r="C51" s="1">
        <v>157778469.71923828</v>
      </c>
      <c r="D51" s="1">
        <v>679680579.77738357</v>
      </c>
    </row>
    <row r="52" spans="1:4" x14ac:dyDescent="0.2">
      <c r="A52" s="1">
        <v>2026</v>
      </c>
      <c r="B52" s="1">
        <v>1</v>
      </c>
      <c r="C52" s="1">
        <v>0</v>
      </c>
      <c r="D52" s="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opLeftCell="A13" workbookViewId="0">
      <selection activeCell="B31" sqref="B31"/>
    </sheetView>
  </sheetViews>
  <sheetFormatPr baseColWidth="10" defaultColWidth="8.83203125" defaultRowHeight="15" x14ac:dyDescent="0.2"/>
  <cols>
    <col min="1" max="1" width="4.83203125" bestFit="1" customWidth="1"/>
    <col min="2" max="2" width="16.6640625" bestFit="1" customWidth="1"/>
    <col min="3" max="3" width="14.33203125" bestFit="1" customWidth="1"/>
    <col min="4" max="4" width="19.6640625" bestFit="1" customWidth="1"/>
    <col min="6" max="6" width="16.6640625" bestFit="1" customWidth="1"/>
    <col min="7" max="7" width="14.33203125" bestFit="1" customWidth="1"/>
  </cols>
  <sheetData>
    <row r="1" spans="1:7" x14ac:dyDescent="0.2">
      <c r="A1" t="s">
        <v>0</v>
      </c>
      <c r="B1" t="s">
        <v>1</v>
      </c>
      <c r="C1" t="s">
        <v>2</v>
      </c>
      <c r="E1" t="s">
        <v>0</v>
      </c>
      <c r="F1" t="s">
        <v>1</v>
      </c>
      <c r="G1" t="s">
        <v>2</v>
      </c>
    </row>
    <row r="2" spans="1:7" x14ac:dyDescent="0.2">
      <c r="A2" s="1">
        <v>2001</v>
      </c>
      <c r="B2" s="1">
        <v>2080358389.5909998</v>
      </c>
      <c r="C2" s="1">
        <v>2120399228.4259996</v>
      </c>
      <c r="E2" s="1">
        <v>2001</v>
      </c>
      <c r="F2" s="1">
        <v>2080358389.5909998</v>
      </c>
      <c r="G2" s="1">
        <v>2120399228.4259999</v>
      </c>
    </row>
    <row r="3" spans="1:7" x14ac:dyDescent="0.2">
      <c r="A3" s="1">
        <v>2002</v>
      </c>
      <c r="B3" s="1">
        <v>2299984900.8230004</v>
      </c>
      <c r="C3" s="1">
        <v>2182437230.7619996</v>
      </c>
      <c r="E3" s="1">
        <v>2002</v>
      </c>
      <c r="F3" s="1">
        <v>2299984900.8230009</v>
      </c>
      <c r="G3" s="1">
        <v>2182437230.7619996</v>
      </c>
    </row>
    <row r="4" spans="1:7" x14ac:dyDescent="0.2">
      <c r="A4" s="1">
        <v>2003</v>
      </c>
      <c r="B4" s="1">
        <v>2449926262.8899999</v>
      </c>
      <c r="C4" s="1">
        <v>2183380269.2220001</v>
      </c>
      <c r="E4" s="1">
        <v>2003</v>
      </c>
      <c r="F4" s="1">
        <v>2449926262.8900003</v>
      </c>
      <c r="G4" s="1">
        <v>2183380269.2220001</v>
      </c>
    </row>
    <row r="5" spans="1:7" x14ac:dyDescent="0.2">
      <c r="A5" s="1">
        <v>2004</v>
      </c>
      <c r="B5" s="1">
        <v>2607156283.8005004</v>
      </c>
      <c r="C5" s="1">
        <v>2277343193.3095002</v>
      </c>
      <c r="E5" s="1">
        <v>2004</v>
      </c>
      <c r="F5" s="1">
        <v>2607156283.8004999</v>
      </c>
      <c r="G5" s="1">
        <v>2277343193.3095002</v>
      </c>
    </row>
    <row r="6" spans="1:7" x14ac:dyDescent="0.2">
      <c r="A6" s="1">
        <v>2005</v>
      </c>
      <c r="B6" s="1">
        <v>2774601213.4920001</v>
      </c>
      <c r="C6" s="1">
        <v>2370827883.5345006</v>
      </c>
      <c r="E6" s="1">
        <v>2005</v>
      </c>
      <c r="F6" s="1">
        <v>2774601213.4920015</v>
      </c>
      <c r="G6" s="1">
        <v>2370827883.5344996</v>
      </c>
    </row>
    <row r="7" spans="1:7" x14ac:dyDescent="0.2">
      <c r="A7" s="1">
        <v>2006</v>
      </c>
      <c r="B7" s="1">
        <v>2957716631.3764997</v>
      </c>
      <c r="C7" s="1">
        <v>2524173129.2145004</v>
      </c>
      <c r="E7" s="1">
        <v>2006</v>
      </c>
      <c r="F7" s="1">
        <v>2957716631.3765001</v>
      </c>
      <c r="G7" s="1">
        <v>2524173129.2145004</v>
      </c>
    </row>
    <row r="8" spans="1:7" x14ac:dyDescent="0.2">
      <c r="A8" s="1">
        <v>2007</v>
      </c>
      <c r="B8" s="1">
        <v>3168840973.8029995</v>
      </c>
      <c r="C8" s="1">
        <v>2740238200.0419998</v>
      </c>
      <c r="E8" s="1">
        <v>2007</v>
      </c>
      <c r="F8" s="1">
        <v>3168840973.8029995</v>
      </c>
      <c r="G8" s="1">
        <v>2740238200.0419989</v>
      </c>
    </row>
    <row r="9" spans="1:7" x14ac:dyDescent="0.2">
      <c r="A9" s="1">
        <v>2008</v>
      </c>
      <c r="B9" s="1">
        <v>3354156988.5339994</v>
      </c>
      <c r="C9" s="1">
        <v>2835573613.0349998</v>
      </c>
      <c r="E9" s="1">
        <v>2008</v>
      </c>
      <c r="F9" s="1">
        <v>3354156988.5340004</v>
      </c>
      <c r="G9" s="1">
        <v>2835573613.0350008</v>
      </c>
    </row>
    <row r="10" spans="1:7" x14ac:dyDescent="0.2">
      <c r="A10" s="1">
        <v>2009</v>
      </c>
      <c r="B10" s="1">
        <v>3528198835.0485001</v>
      </c>
      <c r="C10" s="1">
        <v>2765311602.441999</v>
      </c>
      <c r="E10" s="1">
        <v>2009</v>
      </c>
      <c r="F10" s="1">
        <v>3528198835.0484996</v>
      </c>
      <c r="G10" s="1">
        <v>2765311602.4419999</v>
      </c>
    </row>
    <row r="11" spans="1:7" x14ac:dyDescent="0.2">
      <c r="A11" s="1">
        <v>2010</v>
      </c>
      <c r="B11" s="1">
        <v>3699464495.5485001</v>
      </c>
      <c r="C11" s="1">
        <v>2805523010.4264998</v>
      </c>
      <c r="E11" s="1">
        <v>2010</v>
      </c>
      <c r="F11" s="1">
        <v>3699464495.548501</v>
      </c>
      <c r="G11" s="1">
        <v>2805523010.4264994</v>
      </c>
    </row>
    <row r="12" spans="1:7" x14ac:dyDescent="0.2">
      <c r="A12" s="1">
        <v>2011</v>
      </c>
      <c r="B12" s="1">
        <v>3855341991.2304993</v>
      </c>
      <c r="C12" s="1">
        <v>2867934123.7185001</v>
      </c>
      <c r="E12" s="1">
        <v>2011</v>
      </c>
      <c r="F12" s="1">
        <v>3855341991.2305012</v>
      </c>
      <c r="G12" s="1">
        <v>2867934123.7185006</v>
      </c>
    </row>
    <row r="13" spans="1:7" x14ac:dyDescent="0.2">
      <c r="A13" s="1">
        <v>2012</v>
      </c>
      <c r="B13" s="1">
        <v>3997222365.901999</v>
      </c>
      <c r="C13" s="1">
        <v>2895027659.2870002</v>
      </c>
      <c r="E13" s="1">
        <v>2012</v>
      </c>
      <c r="F13" s="1">
        <v>3997222365.901999</v>
      </c>
      <c r="G13" s="1">
        <v>2895027659.2869997</v>
      </c>
    </row>
    <row r="14" spans="1:7" x14ac:dyDescent="0.2">
      <c r="A14" s="1">
        <v>2013</v>
      </c>
      <c r="B14" s="1">
        <v>4158250174.2009997</v>
      </c>
      <c r="C14" s="1">
        <v>2993088007.0875001</v>
      </c>
      <c r="E14" s="1">
        <v>2013</v>
      </c>
      <c r="F14" s="1">
        <v>4158250174.2010012</v>
      </c>
      <c r="G14" s="1">
        <v>2993088007.0875001</v>
      </c>
    </row>
    <row r="15" spans="1:7" x14ac:dyDescent="0.2">
      <c r="A15" s="1">
        <v>2014</v>
      </c>
      <c r="B15" s="1">
        <v>4361784651.8645</v>
      </c>
      <c r="C15" s="1">
        <v>3197820156.0829992</v>
      </c>
      <c r="E15" s="1">
        <v>2014</v>
      </c>
      <c r="F15" s="1">
        <v>4361784651.8644991</v>
      </c>
      <c r="G15" s="1">
        <v>3197820156.0830011</v>
      </c>
    </row>
    <row r="16" spans="1:7" x14ac:dyDescent="0.2">
      <c r="A16" s="1">
        <v>2015</v>
      </c>
      <c r="B16" s="1">
        <v>4574447347.4414997</v>
      </c>
      <c r="C16" s="1">
        <v>3352473820.855999</v>
      </c>
      <c r="E16" s="1">
        <v>2015</v>
      </c>
      <c r="F16" s="1">
        <v>4574447347.4415007</v>
      </c>
      <c r="G16" s="1">
        <v>3352473820.855999</v>
      </c>
    </row>
    <row r="17" spans="1:7" x14ac:dyDescent="0.2">
      <c r="A17" s="1">
        <v>2016</v>
      </c>
      <c r="B17" s="1">
        <v>4820529332.3984241</v>
      </c>
      <c r="C17" s="1">
        <v>3458066026.2995005</v>
      </c>
      <c r="E17" s="1">
        <v>2016</v>
      </c>
      <c r="F17" s="1">
        <v>4820529332.3984213</v>
      </c>
      <c r="G17" s="1">
        <v>3458066026.2995005</v>
      </c>
    </row>
    <row r="18" spans="1:7" x14ac:dyDescent="0.2">
      <c r="A18" s="1">
        <v>2017</v>
      </c>
      <c r="B18" s="1">
        <v>5042440724.2289181</v>
      </c>
      <c r="C18" s="1">
        <v>3637299069.7466021</v>
      </c>
      <c r="E18" s="1">
        <v>2017</v>
      </c>
      <c r="F18" s="1">
        <v>5042440724.22892</v>
      </c>
      <c r="G18" s="1">
        <v>3637299069.7466016</v>
      </c>
    </row>
    <row r="19" spans="1:7" x14ac:dyDescent="0.2">
      <c r="A19" s="1">
        <v>2018</v>
      </c>
      <c r="B19" s="1">
        <v>5232105439.0417557</v>
      </c>
      <c r="C19" s="1">
        <v>3807883412.1714377</v>
      </c>
      <c r="E19" s="1">
        <v>2018</v>
      </c>
      <c r="F19" s="1">
        <v>5232105439.0417547</v>
      </c>
      <c r="G19" s="1">
        <v>3807883412.1714382</v>
      </c>
    </row>
    <row r="20" spans="1:7" x14ac:dyDescent="0.2">
      <c r="A20" s="1">
        <v>2019</v>
      </c>
      <c r="B20" s="1">
        <v>4958929807.6706696</v>
      </c>
      <c r="C20" s="1">
        <v>3522789838.7867141</v>
      </c>
      <c r="E20" s="1">
        <v>2019</v>
      </c>
      <c r="F20" s="1">
        <v>4958929807.6706667</v>
      </c>
      <c r="G20" s="1">
        <v>3522790224.6378775</v>
      </c>
    </row>
    <row r="21" spans="1:7" x14ac:dyDescent="0.2">
      <c r="A21" s="1">
        <v>2020</v>
      </c>
      <c r="B21" s="1">
        <v>5007033110.2408199</v>
      </c>
      <c r="C21" s="1">
        <v>3480460599.0002203</v>
      </c>
      <c r="E21" s="1">
        <v>2020</v>
      </c>
      <c r="F21" s="1">
        <v>5007033110.240818</v>
      </c>
      <c r="G21" s="1">
        <v>3479477345.1412873</v>
      </c>
    </row>
    <row r="22" spans="1:7" x14ac:dyDescent="0.2">
      <c r="A22" s="1">
        <v>2021</v>
      </c>
      <c r="B22" s="1">
        <v>5162211278.1028938</v>
      </c>
      <c r="C22" s="1">
        <v>3454809501.0883894</v>
      </c>
      <c r="E22" s="1">
        <v>2021</v>
      </c>
      <c r="F22" s="1">
        <v>5162211278.1028929</v>
      </c>
      <c r="G22" s="1">
        <v>3448050698.5100412</v>
      </c>
    </row>
    <row r="23" spans="1:7" x14ac:dyDescent="0.2">
      <c r="A23" s="1">
        <v>2022</v>
      </c>
      <c r="B23" s="1">
        <v>5313151839.4873257</v>
      </c>
      <c r="C23" s="1">
        <v>3455295471.2906432</v>
      </c>
      <c r="E23" s="1">
        <v>2022</v>
      </c>
      <c r="F23" s="1">
        <v>5313151839.4873285</v>
      </c>
      <c r="G23" s="1">
        <v>3400041503.974658</v>
      </c>
    </row>
    <row r="24" spans="1:7" x14ac:dyDescent="0.2">
      <c r="A24" s="1">
        <v>2023</v>
      </c>
      <c r="B24" s="1">
        <v>5458514845.5756731</v>
      </c>
      <c r="C24" s="1">
        <v>3452970116.8170114</v>
      </c>
      <c r="E24" s="1">
        <v>2023</v>
      </c>
      <c r="F24" s="1">
        <v>5458514845.575676</v>
      </c>
      <c r="G24" s="1">
        <v>3327289032.7916365</v>
      </c>
    </row>
    <row r="25" spans="1:7" x14ac:dyDescent="0.2">
      <c r="A25" s="1">
        <v>2024</v>
      </c>
      <c r="B25" s="1">
        <v>5596797401.1877289</v>
      </c>
      <c r="C25" s="1">
        <v>3495406460.7740316</v>
      </c>
      <c r="E25" s="1">
        <v>2024</v>
      </c>
      <c r="F25" s="1">
        <v>5596797401.1877289</v>
      </c>
      <c r="G25" s="1">
        <v>3244450257.5634041</v>
      </c>
    </row>
    <row r="26" spans="1:7" x14ac:dyDescent="0.2">
      <c r="A26" s="1">
        <v>2025</v>
      </c>
      <c r="B26" s="1">
        <v>5726317743.5379953</v>
      </c>
      <c r="C26" s="1">
        <v>3591841403.2813635</v>
      </c>
      <c r="E26" s="1">
        <v>2025</v>
      </c>
      <c r="F26" s="1">
        <v>5726317743.5379972</v>
      </c>
      <c r="G26" s="1">
        <v>3181099101.0557995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542D-274C-4AC0-BF1D-C8834B959BA6}">
  <dimension ref="A1:D45"/>
  <sheetViews>
    <sheetView zoomScale="125" zoomScaleNormal="125" workbookViewId="0"/>
  </sheetViews>
  <sheetFormatPr baseColWidth="10" defaultColWidth="8.83203125" defaultRowHeight="15" x14ac:dyDescent="0.2"/>
  <cols>
    <col min="1" max="1" width="8.5" style="13" customWidth="1"/>
    <col min="2" max="2" width="18.6640625" style="15" bestFit="1" customWidth="1"/>
    <col min="3" max="3" width="18.83203125" style="15" bestFit="1" customWidth="1"/>
    <col min="4" max="4" width="12.1640625" style="15" bestFit="1" customWidth="1"/>
  </cols>
  <sheetData>
    <row r="1" spans="1:1" ht="16" x14ac:dyDescent="0.2">
      <c r="A1" s="10" t="s">
        <v>229</v>
      </c>
    </row>
    <row r="21" spans="1:4" x14ac:dyDescent="0.2">
      <c r="A21" s="11" t="s">
        <v>222</v>
      </c>
    </row>
    <row r="22" spans="1:4" x14ac:dyDescent="0.2">
      <c r="A22" s="28" t="s">
        <v>228</v>
      </c>
    </row>
    <row r="23" spans="1:4" x14ac:dyDescent="0.2">
      <c r="A23" s="28"/>
    </row>
    <row r="25" spans="1:4" ht="16" x14ac:dyDescent="0.2">
      <c r="A25" s="19" t="s">
        <v>219</v>
      </c>
      <c r="B25" s="20" t="s">
        <v>220</v>
      </c>
      <c r="C25" s="20" t="s">
        <v>221</v>
      </c>
      <c r="D25" s="20" t="s">
        <v>7</v>
      </c>
    </row>
    <row r="26" spans="1:4" ht="16" x14ac:dyDescent="0.2">
      <c r="A26" s="16">
        <v>2001</v>
      </c>
      <c r="B26" s="9">
        <v>6.3365366978242174E-2</v>
      </c>
      <c r="C26" s="9">
        <v>2.5059950533846548E-3</v>
      </c>
      <c r="D26" s="9">
        <v>6.5871362031626829E-2</v>
      </c>
    </row>
    <row r="27" spans="1:4" ht="16" x14ac:dyDescent="0.2">
      <c r="A27" s="16">
        <v>2002</v>
      </c>
      <c r="B27" s="9">
        <v>6.43680962774308E-2</v>
      </c>
      <c r="C27" s="9">
        <v>1.3781908473076476E-2</v>
      </c>
      <c r="D27" s="9">
        <v>7.8150004750507276E-2</v>
      </c>
    </row>
    <row r="28" spans="1:4" ht="16" x14ac:dyDescent="0.2">
      <c r="A28" s="16">
        <v>2003</v>
      </c>
      <c r="B28" s="9">
        <v>6.5199197857680927E-2</v>
      </c>
      <c r="C28" s="9">
        <v>3.4036482779449567E-2</v>
      </c>
      <c r="D28" s="9">
        <v>9.9235680637130494E-2</v>
      </c>
    </row>
    <row r="29" spans="1:4" ht="16" x14ac:dyDescent="0.2">
      <c r="A29" s="16">
        <v>2004</v>
      </c>
      <c r="B29" s="9">
        <v>6.3882879247978586E-2</v>
      </c>
      <c r="C29" s="9">
        <v>4.7238777173727223E-2</v>
      </c>
      <c r="D29" s="9">
        <v>0.11112165642170581</v>
      </c>
    </row>
    <row r="30" spans="1:4" ht="16" x14ac:dyDescent="0.2">
      <c r="A30" s="16">
        <v>2005</v>
      </c>
      <c r="B30" s="9">
        <v>6.2705199555838795E-2</v>
      </c>
      <c r="C30" s="9">
        <v>5.722028219433388E-2</v>
      </c>
      <c r="D30" s="9">
        <v>0.11992548175017267</v>
      </c>
    </row>
    <row r="31" spans="1:4" ht="16" x14ac:dyDescent="0.2">
      <c r="A31" s="16">
        <v>2006</v>
      </c>
      <c r="B31" s="9">
        <v>6.3353652497728299E-2</v>
      </c>
      <c r="C31" s="9">
        <v>5.7133272288015874E-2</v>
      </c>
      <c r="D31" s="9">
        <v>0.12048692478574417</v>
      </c>
    </row>
    <row r="32" spans="1:4" ht="16" x14ac:dyDescent="0.2">
      <c r="A32" s="16">
        <v>2007</v>
      </c>
      <c r="B32" s="9">
        <v>6.465837941514356E-2</v>
      </c>
      <c r="C32" s="9">
        <v>5.6724038474795097E-2</v>
      </c>
      <c r="D32" s="9">
        <v>0.12138241788993866</v>
      </c>
    </row>
    <row r="33" spans="1:4" ht="16" x14ac:dyDescent="0.2">
      <c r="A33" s="16">
        <v>2008</v>
      </c>
      <c r="B33" s="9">
        <v>6.504860002370752E-2</v>
      </c>
      <c r="C33" s="9">
        <v>5.9191837111344597E-2</v>
      </c>
      <c r="D33" s="9">
        <v>0.12424043713505212</v>
      </c>
    </row>
    <row r="34" spans="1:4" ht="16" x14ac:dyDescent="0.2">
      <c r="A34" s="16">
        <v>2009</v>
      </c>
      <c r="B34" s="9">
        <v>6.4666259546307336E-2</v>
      </c>
      <c r="C34" s="9">
        <v>8.1919883357982781E-2</v>
      </c>
      <c r="D34" s="9">
        <v>0.14658614290429012</v>
      </c>
    </row>
    <row r="35" spans="1:4" ht="16" x14ac:dyDescent="0.2">
      <c r="A35" s="16">
        <v>2010</v>
      </c>
      <c r="B35" s="9">
        <v>6.9895419748518178E-2</v>
      </c>
      <c r="C35" s="9">
        <v>9.2857049687589899E-2</v>
      </c>
      <c r="D35" s="9">
        <v>0.16275246943610808</v>
      </c>
    </row>
    <row r="36" spans="1:4" ht="16" x14ac:dyDescent="0.2">
      <c r="A36" s="16">
        <v>2011</v>
      </c>
      <c r="B36" s="9">
        <v>6.4593424932188573E-2</v>
      </c>
      <c r="C36" s="9">
        <v>0.10431285719339538</v>
      </c>
      <c r="D36" s="9">
        <v>0.16890628212558395</v>
      </c>
    </row>
    <row r="37" spans="1:4" ht="16" x14ac:dyDescent="0.2">
      <c r="A37" s="16">
        <v>2012</v>
      </c>
      <c r="B37" s="9">
        <v>6.3787649790501902E-2</v>
      </c>
      <c r="C37" s="9">
        <v>0.11614917688593439</v>
      </c>
      <c r="D37" s="9">
        <v>0.17993682667643629</v>
      </c>
    </row>
    <row r="38" spans="1:4" ht="16" x14ac:dyDescent="0.2">
      <c r="A38" s="16">
        <v>2013</v>
      </c>
      <c r="B38" s="9">
        <v>6.176447162266116E-2</v>
      </c>
      <c r="C38" s="9">
        <v>0.12041576623479872</v>
      </c>
      <c r="D38" s="9">
        <v>0.18218023785745988</v>
      </c>
    </row>
    <row r="39" spans="1:4" ht="16" x14ac:dyDescent="0.2">
      <c r="A39" s="16">
        <v>2014</v>
      </c>
      <c r="B39" s="9">
        <v>6.1433602632917909E-2</v>
      </c>
      <c r="C39" s="9">
        <v>0.11996558899015558</v>
      </c>
      <c r="D39" s="9">
        <v>0.1813991916230735</v>
      </c>
    </row>
    <row r="40" spans="1:4" ht="16" x14ac:dyDescent="0.2">
      <c r="A40" s="16">
        <v>2015</v>
      </c>
      <c r="B40" s="9">
        <v>6.0779694738686524E-2</v>
      </c>
      <c r="C40" s="9">
        <v>0.12260667206496201</v>
      </c>
      <c r="D40" s="9">
        <v>0.18338636680364853</v>
      </c>
    </row>
    <row r="41" spans="1:4" ht="16" x14ac:dyDescent="0.2">
      <c r="A41" s="16">
        <v>2016</v>
      </c>
      <c r="B41" s="9">
        <v>6.156301684287848E-2</v>
      </c>
      <c r="C41" s="9">
        <v>0.13132864641994976</v>
      </c>
      <c r="D41" s="9">
        <v>0.19289166326282825</v>
      </c>
    </row>
    <row r="42" spans="1:4" ht="16" x14ac:dyDescent="0.2">
      <c r="A42" s="16">
        <v>2017</v>
      </c>
      <c r="B42" s="9">
        <v>6.3471492870683752E-2</v>
      </c>
      <c r="C42" s="9">
        <v>0.12609108359584142</v>
      </c>
      <c r="D42" s="9">
        <v>0.18956257646652516</v>
      </c>
    </row>
    <row r="43" spans="1:4" ht="16" x14ac:dyDescent="0.2">
      <c r="A43" s="16">
        <v>2018</v>
      </c>
      <c r="B43" s="9">
        <v>6.3584056649058418E-2</v>
      </c>
      <c r="C43" s="9">
        <v>0.13063806603036646</v>
      </c>
      <c r="D43" s="9">
        <v>0.19422212267942487</v>
      </c>
    </row>
    <row r="44" spans="1:4" ht="16" x14ac:dyDescent="0.2">
      <c r="A44" s="16">
        <v>2019</v>
      </c>
      <c r="B44" s="9">
        <v>6.5425135250982591E-2</v>
      </c>
      <c r="C44" s="9">
        <v>0.12246600176988282</v>
      </c>
      <c r="D44" s="9">
        <v>0.18789113702086541</v>
      </c>
    </row>
    <row r="45" spans="1:4" ht="16" x14ac:dyDescent="0.2">
      <c r="A45" s="17">
        <v>2020</v>
      </c>
      <c r="B45" s="18">
        <v>6.5275323260504226E-2</v>
      </c>
      <c r="C45" s="18">
        <v>0.13159133430721709</v>
      </c>
      <c r="D45" s="18">
        <v>0.19686665756772131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selection activeCell="B16" sqref="B16"/>
    </sheetView>
  </sheetViews>
  <sheetFormatPr baseColWidth="10" defaultColWidth="8.83203125" defaultRowHeight="15" x14ac:dyDescent="0.2"/>
  <cols>
    <col min="1" max="1" width="4.83203125" bestFit="1" customWidth="1"/>
    <col min="2" max="2" width="11.83203125" bestFit="1" customWidth="1"/>
    <col min="3" max="3" width="9.83203125" bestFit="1" customWidth="1"/>
    <col min="4" max="4" width="19.1640625" bestFit="1" customWidth="1"/>
    <col min="8" max="8" width="9.83203125" bestFit="1" customWidth="1"/>
    <col min="9" max="9" width="19.5" bestFit="1" customWidth="1"/>
  </cols>
  <sheetData>
    <row r="1" spans="1:9" x14ac:dyDescent="0.2">
      <c r="A1" t="s">
        <v>0</v>
      </c>
      <c r="B1" t="s">
        <v>4</v>
      </c>
      <c r="C1" t="s">
        <v>5</v>
      </c>
      <c r="D1" t="s">
        <v>6</v>
      </c>
      <c r="F1" t="s">
        <v>0</v>
      </c>
      <c r="G1" t="s">
        <v>4</v>
      </c>
      <c r="H1" t="s">
        <v>5</v>
      </c>
      <c r="I1" t="s">
        <v>6</v>
      </c>
    </row>
    <row r="2" spans="1:9" x14ac:dyDescent="0.2">
      <c r="A2" s="1">
        <v>2001</v>
      </c>
      <c r="B2" s="1">
        <v>29934995.048919678</v>
      </c>
      <c r="C2" s="1">
        <v>454446274.15699983</v>
      </c>
      <c r="D2" s="1">
        <v>28796154.933853149</v>
      </c>
      <c r="F2" s="1">
        <v>2001</v>
      </c>
      <c r="G2" s="1">
        <v>29934995.048919678</v>
      </c>
      <c r="H2" s="1">
        <v>454446274.15699995</v>
      </c>
      <c r="I2" s="1">
        <v>28796154.933853149</v>
      </c>
    </row>
    <row r="3" spans="1:9" x14ac:dyDescent="0.2">
      <c r="A3" s="1">
        <v>2002</v>
      </c>
      <c r="B3" s="1">
        <v>38770113.881118774</v>
      </c>
      <c r="C3" s="1">
        <v>496098675.93600005</v>
      </c>
      <c r="D3" s="1">
        <v>31932927.335754395</v>
      </c>
      <c r="F3" s="1">
        <v>2002</v>
      </c>
      <c r="G3" s="1">
        <v>38770113.881118774</v>
      </c>
      <c r="H3" s="1">
        <v>496098675.93599993</v>
      </c>
      <c r="I3" s="1">
        <v>31932927.335754395</v>
      </c>
    </row>
    <row r="4" spans="1:9" x14ac:dyDescent="0.2">
      <c r="A4" s="1">
        <v>2003</v>
      </c>
      <c r="B4" s="1">
        <v>50772878.678527832</v>
      </c>
      <c r="C4" s="1">
        <v>511639345.37</v>
      </c>
      <c r="D4" s="1">
        <v>33358474.910552979</v>
      </c>
      <c r="F4" s="1">
        <v>2003</v>
      </c>
      <c r="G4" s="1">
        <v>50772878.678527832</v>
      </c>
      <c r="H4" s="1">
        <v>511639345.36999989</v>
      </c>
      <c r="I4" s="1">
        <v>33358474.910552979</v>
      </c>
    </row>
    <row r="5" spans="1:9" x14ac:dyDescent="0.2">
      <c r="A5" s="1">
        <v>2004</v>
      </c>
      <c r="B5" s="1">
        <v>58128783.844787598</v>
      </c>
      <c r="C5" s="1">
        <v>523109407.4425</v>
      </c>
      <c r="D5" s="1">
        <v>33417735.109130859</v>
      </c>
      <c r="F5" s="1">
        <v>2004</v>
      </c>
      <c r="G5" s="1">
        <v>58128783.844787598</v>
      </c>
      <c r="H5" s="1">
        <v>523109407.44250017</v>
      </c>
      <c r="I5" s="1">
        <v>33417735.109130859</v>
      </c>
    </row>
    <row r="6" spans="1:9" x14ac:dyDescent="0.2">
      <c r="A6" s="1">
        <v>2005</v>
      </c>
      <c r="B6" s="1">
        <v>64953909.479553223</v>
      </c>
      <c r="C6" s="1">
        <v>541618916.44400001</v>
      </c>
      <c r="D6" s="1">
        <v>33962322.238838196</v>
      </c>
      <c r="F6" s="1">
        <v>2005</v>
      </c>
      <c r="G6" s="1">
        <v>64953909.479553223</v>
      </c>
      <c r="H6" s="1">
        <v>541618916.44400001</v>
      </c>
      <c r="I6" s="1">
        <v>33962322.238838196</v>
      </c>
    </row>
    <row r="7" spans="1:9" x14ac:dyDescent="0.2">
      <c r="A7" s="1">
        <v>2006</v>
      </c>
      <c r="B7" s="1">
        <v>68265945.283508301</v>
      </c>
      <c r="C7" s="1">
        <v>566583846.37919998</v>
      </c>
      <c r="D7" s="1">
        <v>35895156.114334106</v>
      </c>
      <c r="F7" s="1">
        <v>2006</v>
      </c>
      <c r="G7" s="1">
        <v>68265945.283508301</v>
      </c>
      <c r="H7" s="1">
        <v>566583846.3792001</v>
      </c>
      <c r="I7" s="1">
        <v>35895156.114334106</v>
      </c>
    </row>
    <row r="8" spans="1:9" x14ac:dyDescent="0.2">
      <c r="A8" s="1">
        <v>2007</v>
      </c>
      <c r="B8" s="1">
        <v>72463969.90852356</v>
      </c>
      <c r="C8" s="1">
        <v>596989013.46840012</v>
      </c>
      <c r="D8" s="1">
        <v>38600342.139512062</v>
      </c>
      <c r="F8" s="1">
        <v>2007</v>
      </c>
      <c r="G8" s="1">
        <v>72463969.90852356</v>
      </c>
      <c r="H8" s="1">
        <v>596989013.46840012</v>
      </c>
      <c r="I8" s="1">
        <v>38600342.139512062</v>
      </c>
    </row>
    <row r="9" spans="1:9" x14ac:dyDescent="0.2">
      <c r="A9" s="1">
        <v>2008</v>
      </c>
      <c r="B9" s="1">
        <v>78055694.786437988</v>
      </c>
      <c r="C9" s="1">
        <v>628263201.46949995</v>
      </c>
      <c r="D9" s="1">
        <v>40867641.702003479</v>
      </c>
      <c r="F9" s="1">
        <v>2008</v>
      </c>
      <c r="G9" s="1">
        <v>78055694.786437988</v>
      </c>
      <c r="H9" s="1">
        <v>628263201.46949995</v>
      </c>
      <c r="I9" s="1">
        <v>40867641.702003479</v>
      </c>
    </row>
    <row r="10" spans="1:9" x14ac:dyDescent="0.2">
      <c r="A10" s="1">
        <v>2009</v>
      </c>
      <c r="B10" s="1">
        <v>94882690.144165039</v>
      </c>
      <c r="C10" s="1">
        <v>647282807.66700029</v>
      </c>
      <c r="D10" s="1">
        <v>41857358.040456772</v>
      </c>
      <c r="F10" s="1">
        <v>2009</v>
      </c>
      <c r="G10" s="1">
        <v>94882690.144165039</v>
      </c>
      <c r="H10" s="1">
        <v>647282807.66700017</v>
      </c>
      <c r="I10" s="1">
        <v>41857358.040456772</v>
      </c>
    </row>
    <row r="11" spans="1:9" x14ac:dyDescent="0.2">
      <c r="A11" s="1">
        <v>2010</v>
      </c>
      <c r="B11" s="1">
        <v>105795135.01879883</v>
      </c>
      <c r="C11" s="1">
        <v>650037049.42450011</v>
      </c>
      <c r="D11" s="1">
        <v>45434612.421613693</v>
      </c>
      <c r="F11" s="1">
        <v>2010</v>
      </c>
      <c r="G11" s="1">
        <v>105795135.01879883</v>
      </c>
      <c r="H11" s="1">
        <v>650037049.42450011</v>
      </c>
      <c r="I11" s="1">
        <v>45434612.421613693</v>
      </c>
    </row>
    <row r="12" spans="1:9" x14ac:dyDescent="0.2">
      <c r="A12" s="1">
        <v>2011</v>
      </c>
      <c r="B12" s="1">
        <v>109283768.2869873</v>
      </c>
      <c r="C12" s="1">
        <v>647008310.83200002</v>
      </c>
      <c r="D12" s="1">
        <v>41792482.756228924</v>
      </c>
      <c r="F12" s="1">
        <v>2011</v>
      </c>
      <c r="G12" s="1">
        <v>109283768.2869873</v>
      </c>
      <c r="H12" s="1">
        <v>647008310.83199966</v>
      </c>
      <c r="I12" s="1">
        <v>41792482.756228924</v>
      </c>
    </row>
    <row r="13" spans="1:9" x14ac:dyDescent="0.2">
      <c r="A13" s="1">
        <v>2012</v>
      </c>
      <c r="B13" s="1">
        <v>115621558.75305176</v>
      </c>
      <c r="C13" s="1">
        <v>642567510.43499994</v>
      </c>
      <c r="D13" s="1">
        <v>40987871.32238245</v>
      </c>
      <c r="F13" s="1">
        <v>2012</v>
      </c>
      <c r="G13" s="1">
        <v>115621558.75305176</v>
      </c>
      <c r="H13" s="1">
        <v>642567510.43500006</v>
      </c>
      <c r="I13" s="1">
        <v>40987871.32238245</v>
      </c>
    </row>
    <row r="14" spans="1:9" x14ac:dyDescent="0.2">
      <c r="A14" s="1">
        <v>2013</v>
      </c>
      <c r="B14" s="1">
        <v>117877028.43286133</v>
      </c>
      <c r="C14" s="1">
        <v>647035209.85130012</v>
      </c>
      <c r="D14" s="1">
        <v>39963787.857723236</v>
      </c>
      <c r="F14" s="1">
        <v>2013</v>
      </c>
      <c r="G14" s="1">
        <v>117877028.43286133</v>
      </c>
      <c r="H14" s="1">
        <v>647035209.8513</v>
      </c>
      <c r="I14" s="1">
        <v>39963787.857723236</v>
      </c>
    </row>
    <row r="15" spans="1:9" x14ac:dyDescent="0.2">
      <c r="A15" s="1">
        <v>2014</v>
      </c>
      <c r="B15" s="1">
        <v>119922942.0189209</v>
      </c>
      <c r="C15" s="1">
        <v>661099649.59550023</v>
      </c>
      <c r="D15" s="1">
        <v>40613733.17401123</v>
      </c>
      <c r="F15" s="1">
        <v>2014</v>
      </c>
      <c r="G15" s="1">
        <v>119922942.0189209</v>
      </c>
      <c r="H15" s="1">
        <v>661099649.59550011</v>
      </c>
      <c r="I15" s="1">
        <v>40613733.17401123</v>
      </c>
    </row>
    <row r="16" spans="1:9" x14ac:dyDescent="0.2">
      <c r="A16" s="1">
        <v>2015</v>
      </c>
      <c r="B16" s="1">
        <v>124244434.56622314</v>
      </c>
      <c r="C16" s="1">
        <v>677500932.76700032</v>
      </c>
      <c r="D16" s="1">
        <v>41178299.878753662</v>
      </c>
      <c r="F16" s="1">
        <v>2015</v>
      </c>
      <c r="G16" s="1">
        <v>124244434.56622314</v>
      </c>
      <c r="H16" s="1">
        <v>677500932.76700008</v>
      </c>
      <c r="I16" s="1">
        <v>41178299.878753662</v>
      </c>
    </row>
    <row r="17" spans="1:9" x14ac:dyDescent="0.2">
      <c r="A17" s="1">
        <v>2016</v>
      </c>
      <c r="B17" s="1">
        <v>134312803.86437988</v>
      </c>
      <c r="C17" s="1">
        <v>696312124.60109997</v>
      </c>
      <c r="D17" s="1">
        <v>42867075.054718018</v>
      </c>
      <c r="F17" s="1">
        <v>2016</v>
      </c>
      <c r="G17" s="1">
        <v>134312803.86437988</v>
      </c>
      <c r="H17" s="1">
        <v>696312124.60109997</v>
      </c>
      <c r="I17" s="1">
        <v>42867075.054718018</v>
      </c>
    </row>
    <row r="18" spans="1:9" x14ac:dyDescent="0.2">
      <c r="A18" s="1">
        <v>2017</v>
      </c>
      <c r="B18" s="1">
        <v>135682302.45904541</v>
      </c>
      <c r="C18" s="1">
        <v>715765236.93750036</v>
      </c>
      <c r="D18" s="1">
        <v>45430688.133361816</v>
      </c>
      <c r="F18" s="1">
        <v>2017</v>
      </c>
      <c r="G18" s="1">
        <v>135682302.45904541</v>
      </c>
      <c r="H18" s="1">
        <v>715765236.93750012</v>
      </c>
      <c r="I18" s="1">
        <v>45430688.133361816</v>
      </c>
    </row>
    <row r="19" spans="1:9" x14ac:dyDescent="0.2">
      <c r="A19" s="1">
        <v>2018</v>
      </c>
      <c r="B19" s="1">
        <v>142551833.7052002</v>
      </c>
      <c r="C19" s="1">
        <v>733962906.68952501</v>
      </c>
      <c r="D19" s="1">
        <v>46668339.037254333</v>
      </c>
      <c r="F19" s="1">
        <v>2018</v>
      </c>
      <c r="G19" s="1">
        <v>142551833.7052002</v>
      </c>
      <c r="H19" s="1">
        <v>733962906.68952513</v>
      </c>
      <c r="I19" s="1">
        <v>46668339.037254333</v>
      </c>
    </row>
    <row r="20" spans="1:9" x14ac:dyDescent="0.2">
      <c r="A20" s="1">
        <v>2019</v>
      </c>
      <c r="B20" s="1">
        <v>144148858.96923828</v>
      </c>
      <c r="C20" s="1">
        <v>767193499.67651999</v>
      </c>
      <c r="D20" s="1">
        <v>50193738.480010986</v>
      </c>
      <c r="F20" s="1">
        <v>2019</v>
      </c>
      <c r="G20" s="1">
        <v>144148827.7019043</v>
      </c>
      <c r="H20" s="1">
        <v>767193499.67652035</v>
      </c>
      <c r="I20" s="1">
        <v>50193738.480010986</v>
      </c>
    </row>
    <row r="21" spans="1:9" x14ac:dyDescent="0.2">
      <c r="A21" s="1">
        <v>2020</v>
      </c>
      <c r="B21" s="1">
        <v>155969344.67199707</v>
      </c>
      <c r="C21" s="1">
        <v>792258814.15873718</v>
      </c>
      <c r="D21" s="1">
        <v>51714950.200195312</v>
      </c>
      <c r="F21" s="1">
        <v>2020</v>
      </c>
      <c r="G21" s="1">
        <v>156067387.46960449</v>
      </c>
      <c r="H21" s="1">
        <v>792258814.1587373</v>
      </c>
      <c r="I21" s="1">
        <v>51714950.200195312</v>
      </c>
    </row>
    <row r="22" spans="1:9" x14ac:dyDescent="0.2">
      <c r="A22" s="1">
        <v>2021</v>
      </c>
      <c r="B22" s="1">
        <v>174336759.22119141</v>
      </c>
      <c r="C22" s="1">
        <v>818159868.25331247</v>
      </c>
      <c r="D22" s="1">
        <v>53450231.176696777</v>
      </c>
      <c r="F22" s="1">
        <v>2021</v>
      </c>
      <c r="G22" s="1">
        <v>174936174.78930664</v>
      </c>
      <c r="H22" s="1">
        <v>818159868.25331247</v>
      </c>
      <c r="I22" s="1">
        <v>53450231.176696777</v>
      </c>
    </row>
    <row r="23" spans="1:9" x14ac:dyDescent="0.2">
      <c r="A23" s="1">
        <v>2022</v>
      </c>
      <c r="B23" s="1">
        <v>192247378.54882812</v>
      </c>
      <c r="C23" s="1">
        <v>844925138.61815691</v>
      </c>
      <c r="D23" s="1">
        <v>55245126.288391113</v>
      </c>
      <c r="F23" s="1">
        <v>2022</v>
      </c>
      <c r="G23" s="1">
        <v>196736147.72314453</v>
      </c>
      <c r="H23" s="1">
        <v>844925138.61815655</v>
      </c>
      <c r="I23" s="1">
        <v>55245126.288391113</v>
      </c>
    </row>
    <row r="24" spans="1:9" x14ac:dyDescent="0.2">
      <c r="A24" s="1">
        <v>2023</v>
      </c>
      <c r="B24" s="1">
        <v>212537799.47021484</v>
      </c>
      <c r="C24" s="1">
        <v>872584096.71998191</v>
      </c>
      <c r="D24" s="1">
        <v>57101743.105224609</v>
      </c>
      <c r="F24" s="1">
        <v>2023</v>
      </c>
      <c r="G24" s="1">
        <v>223733221.89135742</v>
      </c>
      <c r="H24" s="1">
        <v>872584096.71998203</v>
      </c>
      <c r="I24" s="1">
        <v>57101743.105224609</v>
      </c>
    </row>
    <row r="25" spans="1:9" x14ac:dyDescent="0.2">
      <c r="A25" s="1">
        <v>2024</v>
      </c>
      <c r="B25" s="1">
        <v>223219110.00439453</v>
      </c>
      <c r="C25" s="1">
        <v>901167244.66643274</v>
      </c>
      <c r="D25" s="1">
        <v>59022266.240600586</v>
      </c>
      <c r="F25" s="1">
        <v>2024</v>
      </c>
      <c r="G25" s="1">
        <v>244533712.17626953</v>
      </c>
      <c r="H25" s="1">
        <v>901167244.66643274</v>
      </c>
      <c r="I25" s="1">
        <v>59022266.240600586</v>
      </c>
    </row>
    <row r="26" spans="1:9" x14ac:dyDescent="0.2">
      <c r="A26" s="1">
        <v>2025</v>
      </c>
      <c r="B26" s="1">
        <v>233213794.90478516</v>
      </c>
      <c r="C26" s="1">
        <v>930706152.38009059</v>
      </c>
      <c r="D26" s="1">
        <v>61008960.063720703</v>
      </c>
      <c r="F26" s="1">
        <v>2025</v>
      </c>
      <c r="G26" s="1">
        <v>270900155.26220703</v>
      </c>
      <c r="H26" s="1">
        <v>930706152.38009083</v>
      </c>
      <c r="I26" s="1">
        <v>61008960.063720703</v>
      </c>
    </row>
    <row r="27" spans="1:9" x14ac:dyDescent="0.2">
      <c r="A27" s="1">
        <v>2026</v>
      </c>
      <c r="B27" s="1">
        <v>0</v>
      </c>
      <c r="C27" s="1">
        <v>0</v>
      </c>
      <c r="D27" s="1">
        <v>0</v>
      </c>
      <c r="F27" s="1">
        <v>2026</v>
      </c>
      <c r="G27" s="1">
        <v>0</v>
      </c>
      <c r="H27" s="1">
        <v>0</v>
      </c>
      <c r="I27" s="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6585F-1F85-45FE-AC70-B5AA2C132683}">
  <dimension ref="A1:E39"/>
  <sheetViews>
    <sheetView zoomScale="125" zoomScaleNormal="125" workbookViewId="0"/>
  </sheetViews>
  <sheetFormatPr baseColWidth="10" defaultColWidth="8.83203125" defaultRowHeight="15" x14ac:dyDescent="0.2"/>
  <cols>
    <col min="1" max="1" width="8.83203125" style="13"/>
    <col min="2" max="2" width="14" style="15" bestFit="1" customWidth="1"/>
    <col min="3" max="3" width="12.5" style="15" bestFit="1" customWidth="1"/>
  </cols>
  <sheetData>
    <row r="1" spans="1:5" ht="16" x14ac:dyDescent="0.2">
      <c r="A1" s="10" t="s">
        <v>223</v>
      </c>
    </row>
    <row r="4" spans="1:5" ht="16" x14ac:dyDescent="0.2">
      <c r="E4" s="3"/>
    </row>
    <row r="21" spans="1:3" x14ac:dyDescent="0.2">
      <c r="A21" s="27" t="s">
        <v>224</v>
      </c>
    </row>
    <row r="22" spans="1:3" x14ac:dyDescent="0.2">
      <c r="A22" s="27" t="s">
        <v>225</v>
      </c>
    </row>
    <row r="23" spans="1:3" x14ac:dyDescent="0.2">
      <c r="A23" s="28" t="s">
        <v>228</v>
      </c>
    </row>
    <row r="26" spans="1:3" ht="16" x14ac:dyDescent="0.2">
      <c r="A26" s="19" t="s">
        <v>219</v>
      </c>
      <c r="B26" s="20" t="s">
        <v>36</v>
      </c>
      <c r="C26" s="20" t="s">
        <v>37</v>
      </c>
    </row>
    <row r="27" spans="1:3" ht="16" x14ac:dyDescent="0.2">
      <c r="A27" s="21">
        <v>2008</v>
      </c>
      <c r="B27" s="25">
        <v>2.8311177240350003</v>
      </c>
      <c r="C27" s="25">
        <v>2.7133185165319986</v>
      </c>
    </row>
    <row r="28" spans="1:3" ht="16" x14ac:dyDescent="0.2">
      <c r="A28" s="21">
        <v>2009</v>
      </c>
      <c r="B28" s="25">
        <v>2.7610407094420011</v>
      </c>
      <c r="C28" s="25">
        <v>2.2180289193119993</v>
      </c>
    </row>
    <row r="29" spans="1:3" ht="16" x14ac:dyDescent="0.2">
      <c r="A29" s="21">
        <v>2010</v>
      </c>
      <c r="B29" s="25">
        <v>2.8055230104265005</v>
      </c>
      <c r="C29" s="25">
        <v>2.4497858983459988</v>
      </c>
    </row>
    <row r="30" spans="1:3" ht="16" x14ac:dyDescent="0.2">
      <c r="A30" s="21">
        <v>2011</v>
      </c>
      <c r="B30" s="25">
        <v>2.8679341237185003</v>
      </c>
      <c r="C30" s="25">
        <v>2.7835050848059977</v>
      </c>
    </row>
    <row r="31" spans="1:3" ht="16" x14ac:dyDescent="0.2">
      <c r="A31" s="21">
        <v>2012</v>
      </c>
      <c r="B31" s="25">
        <v>2.8950276592870003</v>
      </c>
      <c r="C31" s="25">
        <v>2.7910485567969991</v>
      </c>
    </row>
    <row r="32" spans="1:3" ht="16" x14ac:dyDescent="0.2">
      <c r="A32" s="21">
        <v>2013</v>
      </c>
      <c r="B32" s="25">
        <v>2.9930880070874997</v>
      </c>
      <c r="C32" s="25">
        <v>3.0407744692210015</v>
      </c>
    </row>
    <row r="33" spans="1:3" ht="16" x14ac:dyDescent="0.2">
      <c r="A33" s="21">
        <v>2014</v>
      </c>
      <c r="B33" s="25">
        <v>3.197820156083</v>
      </c>
      <c r="C33" s="25">
        <v>3.404011909242</v>
      </c>
    </row>
    <row r="34" spans="1:3" ht="16" x14ac:dyDescent="0.2">
      <c r="A34" s="21">
        <v>2015</v>
      </c>
      <c r="B34" s="25">
        <v>3.3524738208559999</v>
      </c>
      <c r="C34" s="25">
        <v>3.404929310902999</v>
      </c>
    </row>
    <row r="35" spans="1:3" ht="16" x14ac:dyDescent="0.2">
      <c r="A35" s="21">
        <v>2016</v>
      </c>
      <c r="B35" s="25">
        <v>3.4580660262994991</v>
      </c>
      <c r="C35" s="25">
        <v>3.374940762926999</v>
      </c>
    </row>
    <row r="36" spans="1:3" ht="16" x14ac:dyDescent="0.2">
      <c r="A36" s="21">
        <v>2017</v>
      </c>
      <c r="B36" s="25">
        <v>3.6372990697466023</v>
      </c>
      <c r="C36" s="25">
        <v>3.7009824942039997</v>
      </c>
    </row>
    <row r="37" spans="1:3" ht="16" x14ac:dyDescent="0.2">
      <c r="A37" s="21">
        <v>2018</v>
      </c>
      <c r="B37" s="25">
        <v>3.8078834121714387</v>
      </c>
      <c r="C37" s="25">
        <v>3.8428981782659992</v>
      </c>
    </row>
    <row r="38" spans="1:3" ht="16" x14ac:dyDescent="0.2">
      <c r="A38" s="21">
        <v>2019</v>
      </c>
      <c r="B38" s="25">
        <v>3.856258481890976</v>
      </c>
      <c r="C38" s="25">
        <v>3.9174098036984475</v>
      </c>
    </row>
    <row r="39" spans="1:3" ht="16" x14ac:dyDescent="0.2">
      <c r="A39" s="23">
        <v>2020</v>
      </c>
      <c r="B39" s="26">
        <v>3.8187118592710636</v>
      </c>
      <c r="C39" s="26">
        <v>3.6232271758343013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0DCA5-E2FD-46AD-8C66-FAB1868536F0}">
  <dimension ref="A1:D45"/>
  <sheetViews>
    <sheetView zoomScale="125" zoomScaleNormal="125" workbookViewId="0"/>
  </sheetViews>
  <sheetFormatPr baseColWidth="10" defaultColWidth="8.83203125" defaultRowHeight="15" x14ac:dyDescent="0.2"/>
  <cols>
    <col min="1" max="1" width="14.5" style="13" bestFit="1" customWidth="1"/>
    <col min="2" max="2" width="17.83203125" style="15" bestFit="1" customWidth="1"/>
  </cols>
  <sheetData>
    <row r="1" spans="1:4" ht="16" x14ac:dyDescent="0.2">
      <c r="A1" s="10" t="s">
        <v>230</v>
      </c>
    </row>
    <row r="3" spans="1:4" ht="16" x14ac:dyDescent="0.2">
      <c r="D3" s="3"/>
    </row>
    <row r="21" spans="1:3" x14ac:dyDescent="0.2">
      <c r="A21" s="27" t="s">
        <v>226</v>
      </c>
    </row>
    <row r="22" spans="1:3" x14ac:dyDescent="0.2">
      <c r="A22" s="11" t="s">
        <v>227</v>
      </c>
    </row>
    <row r="23" spans="1:3" x14ac:dyDescent="0.2">
      <c r="A23" s="28" t="s">
        <v>228</v>
      </c>
    </row>
    <row r="24" spans="1:3" x14ac:dyDescent="0.2">
      <c r="A24" s="28"/>
    </row>
    <row r="26" spans="1:3" ht="16" x14ac:dyDescent="0.2">
      <c r="A26" s="19" t="s">
        <v>219</v>
      </c>
      <c r="B26" s="20" t="s">
        <v>38</v>
      </c>
    </row>
    <row r="27" spans="1:3" ht="16" x14ac:dyDescent="0.2">
      <c r="A27" s="21">
        <v>2001</v>
      </c>
      <c r="B27" s="22">
        <f>'FigA2 Data'!C2/'FigA2 Data'!B2</f>
        <v>0.99165062020889583</v>
      </c>
    </row>
    <row r="28" spans="1:3" ht="16" x14ac:dyDescent="0.2">
      <c r="A28" s="21">
        <v>2002</v>
      </c>
      <c r="B28" s="22">
        <f>'FigA2 Data'!C3/'FigA2 Data'!B3</f>
        <v>0.9490921514914572</v>
      </c>
    </row>
    <row r="29" spans="1:3" ht="16" x14ac:dyDescent="0.2">
      <c r="A29" s="21">
        <v>2003</v>
      </c>
      <c r="B29" s="22">
        <f>'FigA2 Data'!C4/'FigA2 Data'!B4</f>
        <v>0.89158457810524427</v>
      </c>
      <c r="C29" s="2"/>
    </row>
    <row r="30" spans="1:3" ht="16" x14ac:dyDescent="0.2">
      <c r="A30" s="21">
        <v>2004</v>
      </c>
      <c r="B30" s="22">
        <f>'FigA2 Data'!C5/'FigA2 Data'!B5</f>
        <v>0.86454998946493833</v>
      </c>
    </row>
    <row r="31" spans="1:3" ht="16" x14ac:dyDescent="0.2">
      <c r="A31" s="21">
        <v>2005</v>
      </c>
      <c r="B31" s="22">
        <f>'FigA2 Data'!C6/'FigA2 Data'!B6</f>
        <v>0.86332651942862848</v>
      </c>
    </row>
    <row r="32" spans="1:3" ht="16" x14ac:dyDescent="0.2">
      <c r="A32" s="21">
        <v>2006</v>
      </c>
      <c r="B32" s="22">
        <f>'FigA2 Data'!C7/'FigA2 Data'!B7</f>
        <v>0.85468032192517573</v>
      </c>
    </row>
    <row r="33" spans="1:2" ht="16" x14ac:dyDescent="0.2">
      <c r="A33" s="21">
        <v>2007</v>
      </c>
      <c r="B33" s="22">
        <f>'FigA2 Data'!C8/'FigA2 Data'!B8</f>
        <v>0.87628727944822726</v>
      </c>
    </row>
    <row r="34" spans="1:2" ht="16" x14ac:dyDescent="0.2">
      <c r="A34" s="21">
        <v>2008</v>
      </c>
      <c r="B34" s="22">
        <f>'FigA2 Data'!C9/'FigA2 Data'!B9</f>
        <v>0.92971713325248773</v>
      </c>
    </row>
    <row r="35" spans="1:2" ht="16" x14ac:dyDescent="0.2">
      <c r="A35" s="21">
        <v>2009</v>
      </c>
      <c r="B35" s="22">
        <f>'FigA2 Data'!C10/'FigA2 Data'!B10</f>
        <v>0.87034867948051364</v>
      </c>
    </row>
    <row r="36" spans="1:2" ht="16" x14ac:dyDescent="0.2">
      <c r="A36" s="21">
        <v>2010</v>
      </c>
      <c r="B36" s="22">
        <f>'FigA2 Data'!C11/'FigA2 Data'!B11</f>
        <v>0.81410406338036034</v>
      </c>
    </row>
    <row r="37" spans="1:2" ht="16" x14ac:dyDescent="0.2">
      <c r="A37" s="21">
        <v>2011</v>
      </c>
      <c r="B37" s="22">
        <f>'FigA2 Data'!C12/'FigA2 Data'!B12</f>
        <v>0.81719872658200921</v>
      </c>
    </row>
    <row r="38" spans="1:2" ht="16" x14ac:dyDescent="0.2">
      <c r="A38" s="21">
        <v>2012</v>
      </c>
      <c r="B38" s="22">
        <f>'FigA2 Data'!C13/'FigA2 Data'!B13</f>
        <v>0.81047025294385622</v>
      </c>
    </row>
    <row r="39" spans="1:2" ht="16" x14ac:dyDescent="0.2">
      <c r="A39" s="21">
        <v>2013</v>
      </c>
      <c r="B39" s="22">
        <f>'FigA2 Data'!C14/'FigA2 Data'!B14</f>
        <v>0.82134204325946891</v>
      </c>
    </row>
    <row r="40" spans="1:2" ht="16" x14ac:dyDescent="0.2">
      <c r="A40" s="21">
        <v>2014</v>
      </c>
      <c r="B40" s="22">
        <f>'FigA2 Data'!C15/'FigA2 Data'!B15</f>
        <v>0.87195657002043891</v>
      </c>
    </row>
    <row r="41" spans="1:2" ht="16" x14ac:dyDescent="0.2">
      <c r="A41" s="21">
        <v>2015</v>
      </c>
      <c r="B41" s="22">
        <f>'FigA2 Data'!C16/'FigA2 Data'!B16</f>
        <v>0.92359262930676167</v>
      </c>
    </row>
    <row r="42" spans="1:2" ht="16" x14ac:dyDescent="0.2">
      <c r="A42" s="21">
        <v>2016</v>
      </c>
      <c r="B42" s="22">
        <f>'FigA2 Data'!C17/'FigA2 Data'!B17</f>
        <v>0.92459915324678754</v>
      </c>
    </row>
    <row r="43" spans="1:2" ht="16" x14ac:dyDescent="0.2">
      <c r="A43" s="21">
        <v>2017</v>
      </c>
      <c r="B43" s="22">
        <f>'FigA2 Data'!C18/'FigA2 Data'!B18</f>
        <v>0.94137832307629876</v>
      </c>
    </row>
    <row r="44" spans="1:2" ht="16" x14ac:dyDescent="0.2">
      <c r="A44" s="21">
        <v>2018</v>
      </c>
      <c r="B44" s="22">
        <f>'FigA2 Data'!C19/'FigA2 Data'!B19</f>
        <v>0.93899427485394849</v>
      </c>
    </row>
    <row r="45" spans="1:2" ht="16" x14ac:dyDescent="0.2">
      <c r="A45" s="23">
        <v>2019</v>
      </c>
      <c r="B45" s="24">
        <f>'FigA2 Data'!C20/'FigA2 Data'!B20</f>
        <v>1.000232109277321</v>
      </c>
    </row>
  </sheetData>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C5FB-F927-4769-9F26-DE7AA13CD567}">
  <dimension ref="A3:M116"/>
  <sheetViews>
    <sheetView workbookViewId="0">
      <selection activeCell="H124" sqref="H124:H126"/>
    </sheetView>
  </sheetViews>
  <sheetFormatPr baseColWidth="10" defaultColWidth="8.83203125" defaultRowHeight="15" x14ac:dyDescent="0.2"/>
  <cols>
    <col min="1" max="1" width="15.5" customWidth="1"/>
    <col min="2" max="2" width="21" bestFit="1" customWidth="1"/>
    <col min="4" max="4" width="10.6640625" customWidth="1"/>
    <col min="5" max="5" width="21" bestFit="1" customWidth="1"/>
    <col min="9" max="9" width="21" bestFit="1" customWidth="1"/>
    <col min="10" max="10" width="11.6640625" bestFit="1" customWidth="1"/>
    <col min="11" max="11" width="12.1640625" bestFit="1" customWidth="1"/>
    <col min="12" max="12" width="9.83203125" bestFit="1" customWidth="1"/>
    <col min="13" max="13" width="22.6640625" customWidth="1"/>
  </cols>
  <sheetData>
    <row r="3" spans="1:13" x14ac:dyDescent="0.2">
      <c r="A3" t="s">
        <v>111</v>
      </c>
      <c r="D3" t="s">
        <v>149</v>
      </c>
      <c r="H3" t="s">
        <v>150</v>
      </c>
    </row>
    <row r="5" spans="1:13" x14ac:dyDescent="0.2">
      <c r="A5" t="s">
        <v>41</v>
      </c>
      <c r="B5" t="s">
        <v>9</v>
      </c>
      <c r="D5" t="s">
        <v>41</v>
      </c>
      <c r="E5" t="s">
        <v>9</v>
      </c>
      <c r="H5" t="s">
        <v>41</v>
      </c>
      <c r="I5" t="s">
        <v>9</v>
      </c>
      <c r="J5" t="s">
        <v>151</v>
      </c>
      <c r="K5" t="s">
        <v>153</v>
      </c>
      <c r="L5" t="s">
        <v>152</v>
      </c>
      <c r="M5" t="s">
        <v>154</v>
      </c>
    </row>
    <row r="6" spans="1:13" x14ac:dyDescent="0.2">
      <c r="H6">
        <v>1</v>
      </c>
      <c r="I6" t="s">
        <v>42</v>
      </c>
      <c r="J6" t="str">
        <f>IF(_xlfn.IFNA(VLOOKUP(H6,$A$7:$B$81,2,FALSE),"")&lt;&gt;"","YES","")</f>
        <v/>
      </c>
      <c r="L6" t="str">
        <f>IF(_xlfn.IFNA(VLOOKUP(H6,$D$7:$E$110,2,FALSE),"")&lt;&gt;"","YES","")</f>
        <v>YES</v>
      </c>
      <c r="M6" t="s">
        <v>155</v>
      </c>
    </row>
    <row r="7" spans="1:13" x14ac:dyDescent="0.2">
      <c r="A7">
        <v>8</v>
      </c>
      <c r="B7" t="s">
        <v>44</v>
      </c>
      <c r="D7">
        <v>1</v>
      </c>
      <c r="E7" t="s">
        <v>42</v>
      </c>
      <c r="H7">
        <v>2</v>
      </c>
      <c r="I7" t="s">
        <v>43</v>
      </c>
      <c r="J7" t="str">
        <f t="shared" ref="J7:J67" si="0">IF(_xlfn.IFNA(VLOOKUP(H7,$A$7:$B$81,2,FALSE),"")&lt;&gt;"","YES","")</f>
        <v/>
      </c>
      <c r="L7" t="str">
        <f t="shared" ref="L7:L67" si="1">IF(_xlfn.IFNA(VLOOKUP(H7,$D$7:$E$110,2,FALSE),"")&lt;&gt;"","YES","")</f>
        <v>YES</v>
      </c>
      <c r="M7" t="s">
        <v>155</v>
      </c>
    </row>
    <row r="8" spans="1:13" x14ac:dyDescent="0.2">
      <c r="A8">
        <v>12</v>
      </c>
      <c r="B8" t="s">
        <v>45</v>
      </c>
      <c r="D8">
        <v>2</v>
      </c>
      <c r="E8" t="s">
        <v>43</v>
      </c>
      <c r="H8">
        <v>3</v>
      </c>
      <c r="I8" t="s">
        <v>112</v>
      </c>
      <c r="J8" t="str">
        <f t="shared" si="0"/>
        <v/>
      </c>
      <c r="L8" t="str">
        <f t="shared" si="1"/>
        <v>YES</v>
      </c>
      <c r="M8" t="s">
        <v>155</v>
      </c>
    </row>
    <row r="9" spans="1:13" x14ac:dyDescent="0.2">
      <c r="A9">
        <v>13</v>
      </c>
      <c r="B9" t="s">
        <v>46</v>
      </c>
      <c r="D9">
        <v>3</v>
      </c>
      <c r="E9" t="s">
        <v>112</v>
      </c>
      <c r="H9">
        <v>4</v>
      </c>
      <c r="I9" t="s">
        <v>113</v>
      </c>
      <c r="J9" t="str">
        <f t="shared" si="0"/>
        <v/>
      </c>
      <c r="L9" t="str">
        <f t="shared" si="1"/>
        <v>YES</v>
      </c>
      <c r="M9" t="s">
        <v>155</v>
      </c>
    </row>
    <row r="10" spans="1:13" x14ac:dyDescent="0.2">
      <c r="A10">
        <v>14</v>
      </c>
      <c r="B10" t="s">
        <v>47</v>
      </c>
      <c r="D10">
        <v>4</v>
      </c>
      <c r="E10" t="s">
        <v>113</v>
      </c>
      <c r="H10">
        <v>8</v>
      </c>
      <c r="I10" t="s">
        <v>44</v>
      </c>
      <c r="J10" t="str">
        <f t="shared" si="0"/>
        <v>YES</v>
      </c>
      <c r="K10" t="s">
        <v>155</v>
      </c>
      <c r="L10" t="str">
        <f t="shared" si="1"/>
        <v/>
      </c>
    </row>
    <row r="11" spans="1:13" x14ac:dyDescent="0.2">
      <c r="A11">
        <v>15</v>
      </c>
      <c r="B11" t="s">
        <v>48</v>
      </c>
      <c r="D11">
        <v>9</v>
      </c>
      <c r="E11" t="s">
        <v>114</v>
      </c>
      <c r="H11">
        <v>9</v>
      </c>
      <c r="I11" t="s">
        <v>114</v>
      </c>
      <c r="J11" t="str">
        <f t="shared" si="0"/>
        <v/>
      </c>
      <c r="L11" t="str">
        <f t="shared" si="1"/>
        <v>YES</v>
      </c>
      <c r="M11" t="s">
        <v>155</v>
      </c>
    </row>
    <row r="12" spans="1:13" x14ac:dyDescent="0.2">
      <c r="A12">
        <v>18</v>
      </c>
      <c r="B12" t="s">
        <v>49</v>
      </c>
      <c r="D12">
        <v>10</v>
      </c>
      <c r="E12" t="s">
        <v>115</v>
      </c>
      <c r="H12">
        <v>10</v>
      </c>
      <c r="I12" t="s">
        <v>115</v>
      </c>
      <c r="J12" t="str">
        <f t="shared" si="0"/>
        <v/>
      </c>
      <c r="L12" t="str">
        <f t="shared" si="1"/>
        <v>YES</v>
      </c>
      <c r="M12" t="s">
        <v>155</v>
      </c>
    </row>
    <row r="13" spans="1:13" x14ac:dyDescent="0.2">
      <c r="A13">
        <v>19</v>
      </c>
      <c r="B13" t="s">
        <v>50</v>
      </c>
      <c r="D13">
        <v>12</v>
      </c>
      <c r="E13" t="s">
        <v>45</v>
      </c>
      <c r="H13">
        <v>12</v>
      </c>
      <c r="I13" t="s">
        <v>45</v>
      </c>
      <c r="J13" t="str">
        <f t="shared" si="0"/>
        <v>YES</v>
      </c>
      <c r="K13" t="s">
        <v>155</v>
      </c>
      <c r="L13" t="str">
        <f t="shared" si="1"/>
        <v>YES</v>
      </c>
      <c r="M13" t="s">
        <v>155</v>
      </c>
    </row>
    <row r="14" spans="1:13" x14ac:dyDescent="0.2">
      <c r="A14">
        <v>20</v>
      </c>
      <c r="B14" t="s">
        <v>51</v>
      </c>
      <c r="D14">
        <v>13</v>
      </c>
      <c r="E14" t="s">
        <v>46</v>
      </c>
      <c r="H14">
        <v>13</v>
      </c>
      <c r="I14" t="s">
        <v>46</v>
      </c>
      <c r="J14" t="str">
        <f t="shared" si="0"/>
        <v>YES</v>
      </c>
      <c r="K14" t="s">
        <v>155</v>
      </c>
      <c r="L14" t="s">
        <v>156</v>
      </c>
      <c r="M14" t="s">
        <v>155</v>
      </c>
    </row>
    <row r="15" spans="1:13" x14ac:dyDescent="0.2">
      <c r="A15">
        <v>22</v>
      </c>
      <c r="B15" t="s">
        <v>52</v>
      </c>
      <c r="D15">
        <v>14</v>
      </c>
      <c r="E15" t="s">
        <v>47</v>
      </c>
      <c r="H15">
        <v>14</v>
      </c>
      <c r="I15" t="s">
        <v>47</v>
      </c>
      <c r="J15" t="str">
        <f t="shared" si="0"/>
        <v>YES</v>
      </c>
      <c r="K15" t="s">
        <v>155</v>
      </c>
      <c r="L15" t="str">
        <f t="shared" si="1"/>
        <v>YES</v>
      </c>
      <c r="M15" t="s">
        <v>155</v>
      </c>
    </row>
    <row r="16" spans="1:13" x14ac:dyDescent="0.2">
      <c r="A16">
        <v>23</v>
      </c>
      <c r="B16" t="s">
        <v>53</v>
      </c>
      <c r="D16">
        <v>15</v>
      </c>
      <c r="E16" t="s">
        <v>48</v>
      </c>
      <c r="H16">
        <v>15</v>
      </c>
      <c r="I16" t="s">
        <v>48</v>
      </c>
      <c r="J16" t="str">
        <f t="shared" si="0"/>
        <v>YES</v>
      </c>
      <c r="K16" t="s">
        <v>155</v>
      </c>
      <c r="L16" t="str">
        <f t="shared" si="1"/>
        <v>YES</v>
      </c>
      <c r="M16" t="s">
        <v>155</v>
      </c>
    </row>
    <row r="17" spans="1:13" x14ac:dyDescent="0.2">
      <c r="A17">
        <v>24</v>
      </c>
      <c r="B17" t="s">
        <v>54</v>
      </c>
      <c r="D17">
        <v>17</v>
      </c>
      <c r="E17" t="s">
        <v>116</v>
      </c>
      <c r="H17">
        <v>17</v>
      </c>
      <c r="I17" t="s">
        <v>116</v>
      </c>
      <c r="J17" t="str">
        <f t="shared" si="0"/>
        <v/>
      </c>
      <c r="L17" t="str">
        <f t="shared" si="1"/>
        <v>YES</v>
      </c>
      <c r="M17" t="s">
        <v>155</v>
      </c>
    </row>
    <row r="18" spans="1:13" x14ac:dyDescent="0.2">
      <c r="A18">
        <v>29</v>
      </c>
      <c r="B18" t="s">
        <v>33</v>
      </c>
      <c r="D18">
        <v>18</v>
      </c>
      <c r="E18" t="s">
        <v>49</v>
      </c>
      <c r="H18">
        <v>18</v>
      </c>
      <c r="I18" t="s">
        <v>49</v>
      </c>
      <c r="J18" t="str">
        <f t="shared" si="0"/>
        <v>YES</v>
      </c>
      <c r="K18" t="s">
        <v>155</v>
      </c>
      <c r="L18" t="str">
        <f t="shared" si="1"/>
        <v>YES</v>
      </c>
      <c r="M18" t="s">
        <v>155</v>
      </c>
    </row>
    <row r="19" spans="1:13" x14ac:dyDescent="0.2">
      <c r="A19">
        <v>32</v>
      </c>
      <c r="B19" t="s">
        <v>55</v>
      </c>
      <c r="D19">
        <v>21</v>
      </c>
      <c r="E19" t="s">
        <v>117</v>
      </c>
      <c r="H19">
        <v>19</v>
      </c>
      <c r="I19" t="s">
        <v>50</v>
      </c>
      <c r="J19" t="str">
        <f t="shared" si="0"/>
        <v>YES</v>
      </c>
      <c r="K19" t="s">
        <v>155</v>
      </c>
      <c r="L19" t="str">
        <f t="shared" si="1"/>
        <v/>
      </c>
    </row>
    <row r="20" spans="1:13" x14ac:dyDescent="0.2">
      <c r="A20">
        <v>52</v>
      </c>
      <c r="B20" t="s">
        <v>56</v>
      </c>
      <c r="D20">
        <v>22</v>
      </c>
      <c r="E20" t="s">
        <v>52</v>
      </c>
      <c r="H20">
        <v>20</v>
      </c>
      <c r="I20" t="s">
        <v>51</v>
      </c>
      <c r="J20" t="str">
        <f t="shared" si="0"/>
        <v>YES</v>
      </c>
      <c r="K20" t="s">
        <v>155</v>
      </c>
      <c r="L20" t="str">
        <f t="shared" si="1"/>
        <v/>
      </c>
    </row>
    <row r="21" spans="1:13" x14ac:dyDescent="0.2">
      <c r="A21">
        <v>55</v>
      </c>
      <c r="B21" t="s">
        <v>57</v>
      </c>
      <c r="D21">
        <v>23</v>
      </c>
      <c r="E21" t="s">
        <v>53</v>
      </c>
      <c r="H21">
        <v>21</v>
      </c>
      <c r="I21" t="s">
        <v>117</v>
      </c>
      <c r="J21" t="str">
        <f t="shared" si="0"/>
        <v/>
      </c>
      <c r="L21" t="str">
        <f t="shared" si="1"/>
        <v>YES</v>
      </c>
      <c r="M21" s="5" t="s">
        <v>157</v>
      </c>
    </row>
    <row r="22" spans="1:13" x14ac:dyDescent="0.2">
      <c r="A22">
        <v>71</v>
      </c>
      <c r="B22" t="s">
        <v>58</v>
      </c>
      <c r="D22">
        <v>24</v>
      </c>
      <c r="E22" t="s">
        <v>54</v>
      </c>
      <c r="H22">
        <v>22</v>
      </c>
      <c r="I22" t="s">
        <v>52</v>
      </c>
      <c r="J22" t="str">
        <f t="shared" si="0"/>
        <v>YES</v>
      </c>
      <c r="K22" t="s">
        <v>155</v>
      </c>
      <c r="L22" t="s">
        <v>156</v>
      </c>
      <c r="M22" t="s">
        <v>155</v>
      </c>
    </row>
    <row r="23" spans="1:13" x14ac:dyDescent="0.2">
      <c r="A23">
        <v>72</v>
      </c>
      <c r="B23" t="s">
        <v>59</v>
      </c>
      <c r="D23">
        <v>25</v>
      </c>
      <c r="E23" t="s">
        <v>118</v>
      </c>
      <c r="H23">
        <v>23</v>
      </c>
      <c r="I23" t="s">
        <v>53</v>
      </c>
      <c r="J23" t="str">
        <f t="shared" si="0"/>
        <v>YES</v>
      </c>
      <c r="K23" t="s">
        <v>155</v>
      </c>
      <c r="L23" t="str">
        <f t="shared" si="1"/>
        <v>YES</v>
      </c>
      <c r="M23" t="s">
        <v>155</v>
      </c>
    </row>
    <row r="24" spans="1:13" x14ac:dyDescent="0.2">
      <c r="A24">
        <v>73</v>
      </c>
      <c r="B24" t="s">
        <v>18</v>
      </c>
      <c r="D24">
        <v>27</v>
      </c>
      <c r="E24" t="s">
        <v>119</v>
      </c>
      <c r="H24">
        <v>24</v>
      </c>
      <c r="I24" t="s">
        <v>54</v>
      </c>
      <c r="J24" t="str">
        <f t="shared" si="0"/>
        <v>YES</v>
      </c>
      <c r="K24" t="s">
        <v>158</v>
      </c>
      <c r="L24" t="str">
        <f t="shared" si="1"/>
        <v>YES</v>
      </c>
      <c r="M24" t="s">
        <v>158</v>
      </c>
    </row>
    <row r="25" spans="1:13" x14ac:dyDescent="0.2">
      <c r="A25">
        <v>85</v>
      </c>
      <c r="B25" t="s">
        <v>60</v>
      </c>
      <c r="D25">
        <v>28</v>
      </c>
      <c r="E25" t="s">
        <v>120</v>
      </c>
      <c r="H25">
        <v>25</v>
      </c>
      <c r="I25" t="s">
        <v>118</v>
      </c>
      <c r="J25" t="str">
        <f t="shared" si="0"/>
        <v/>
      </c>
      <c r="L25" t="str">
        <f t="shared" si="1"/>
        <v>YES</v>
      </c>
      <c r="M25" t="s">
        <v>155</v>
      </c>
    </row>
    <row r="26" spans="1:13" x14ac:dyDescent="0.2">
      <c r="A26">
        <v>86</v>
      </c>
      <c r="B26" t="s">
        <v>61</v>
      </c>
      <c r="D26">
        <v>30</v>
      </c>
      <c r="E26" t="s">
        <v>121</v>
      </c>
      <c r="H26">
        <v>27</v>
      </c>
      <c r="I26" t="s">
        <v>119</v>
      </c>
      <c r="J26" t="str">
        <f t="shared" si="0"/>
        <v/>
      </c>
      <c r="L26" t="str">
        <f t="shared" si="1"/>
        <v>YES</v>
      </c>
      <c r="M26" t="s">
        <v>155</v>
      </c>
    </row>
    <row r="27" spans="1:13" x14ac:dyDescent="0.2">
      <c r="A27">
        <v>93</v>
      </c>
      <c r="B27" t="s">
        <v>62</v>
      </c>
      <c r="D27">
        <v>32</v>
      </c>
      <c r="E27" t="s">
        <v>55</v>
      </c>
      <c r="H27">
        <v>28</v>
      </c>
      <c r="I27" t="s">
        <v>120</v>
      </c>
      <c r="J27" t="str">
        <f t="shared" si="0"/>
        <v/>
      </c>
      <c r="L27" t="str">
        <f t="shared" si="1"/>
        <v>YES</v>
      </c>
      <c r="M27" t="s">
        <v>155</v>
      </c>
    </row>
    <row r="28" spans="1:13" x14ac:dyDescent="0.2">
      <c r="A28">
        <v>96</v>
      </c>
      <c r="B28" t="s">
        <v>63</v>
      </c>
      <c r="D28">
        <v>39</v>
      </c>
      <c r="E28" t="s">
        <v>122</v>
      </c>
      <c r="H28">
        <v>29</v>
      </c>
      <c r="I28" t="s">
        <v>33</v>
      </c>
      <c r="J28" t="str">
        <f t="shared" si="0"/>
        <v>YES</v>
      </c>
      <c r="K28" t="s">
        <v>155</v>
      </c>
      <c r="L28" t="str">
        <f t="shared" si="1"/>
        <v/>
      </c>
    </row>
    <row r="29" spans="1:13" x14ac:dyDescent="0.2">
      <c r="A29">
        <v>98</v>
      </c>
      <c r="B29" t="s">
        <v>64</v>
      </c>
      <c r="D29">
        <v>43</v>
      </c>
      <c r="E29" t="s">
        <v>123</v>
      </c>
      <c r="H29">
        <v>30</v>
      </c>
      <c r="I29" t="s">
        <v>121</v>
      </c>
      <c r="J29" t="str">
        <f t="shared" si="0"/>
        <v/>
      </c>
      <c r="L29" t="str">
        <f t="shared" si="1"/>
        <v>YES</v>
      </c>
      <c r="M29" t="s">
        <v>155</v>
      </c>
    </row>
    <row r="30" spans="1:13" x14ac:dyDescent="0.2">
      <c r="A30">
        <v>102</v>
      </c>
      <c r="B30" t="s">
        <v>65</v>
      </c>
      <c r="D30">
        <v>52</v>
      </c>
      <c r="E30" t="s">
        <v>56</v>
      </c>
      <c r="H30">
        <v>32</v>
      </c>
      <c r="I30" t="s">
        <v>55</v>
      </c>
      <c r="J30" t="str">
        <f t="shared" si="0"/>
        <v>YES</v>
      </c>
      <c r="K30" t="s">
        <v>155</v>
      </c>
      <c r="L30" t="str">
        <f t="shared" si="1"/>
        <v>YES</v>
      </c>
      <c r="M30" t="s">
        <v>155</v>
      </c>
    </row>
    <row r="31" spans="1:13" x14ac:dyDescent="0.2">
      <c r="A31">
        <v>104</v>
      </c>
      <c r="B31" t="s">
        <v>66</v>
      </c>
      <c r="D31">
        <v>53</v>
      </c>
      <c r="E31" t="s">
        <v>124</v>
      </c>
      <c r="H31">
        <v>39</v>
      </c>
      <c r="I31" t="s">
        <v>122</v>
      </c>
      <c r="J31" t="str">
        <f t="shared" si="0"/>
        <v/>
      </c>
      <c r="L31" t="str">
        <f t="shared" si="1"/>
        <v>YES</v>
      </c>
      <c r="M31" t="s">
        <v>155</v>
      </c>
    </row>
    <row r="32" spans="1:13" x14ac:dyDescent="0.2">
      <c r="A32">
        <v>107</v>
      </c>
      <c r="B32" t="s">
        <v>67</v>
      </c>
      <c r="D32">
        <v>54</v>
      </c>
      <c r="E32" t="s">
        <v>125</v>
      </c>
      <c r="H32">
        <v>43</v>
      </c>
      <c r="I32" t="s">
        <v>123</v>
      </c>
      <c r="J32" t="str">
        <f t="shared" si="0"/>
        <v/>
      </c>
      <c r="L32" t="str">
        <f t="shared" si="1"/>
        <v>YES</v>
      </c>
      <c r="M32" s="5" t="s">
        <v>159</v>
      </c>
    </row>
    <row r="33" spans="1:13" x14ac:dyDescent="0.2">
      <c r="A33">
        <v>109</v>
      </c>
      <c r="B33" t="s">
        <v>68</v>
      </c>
      <c r="D33">
        <v>55</v>
      </c>
      <c r="E33" t="s">
        <v>57</v>
      </c>
      <c r="H33">
        <v>52</v>
      </c>
      <c r="I33" t="s">
        <v>56</v>
      </c>
      <c r="J33" t="str">
        <f t="shared" si="0"/>
        <v>YES</v>
      </c>
      <c r="K33" t="s">
        <v>155</v>
      </c>
      <c r="L33" t="str">
        <f t="shared" si="1"/>
        <v>YES</v>
      </c>
      <c r="M33" t="s">
        <v>155</v>
      </c>
    </row>
    <row r="34" spans="1:13" x14ac:dyDescent="0.2">
      <c r="A34">
        <v>110</v>
      </c>
      <c r="B34" t="s">
        <v>69</v>
      </c>
      <c r="D34">
        <v>71</v>
      </c>
      <c r="E34" t="s">
        <v>58</v>
      </c>
      <c r="H34">
        <v>53</v>
      </c>
      <c r="I34" t="s">
        <v>124</v>
      </c>
      <c r="J34" t="str">
        <f t="shared" si="0"/>
        <v/>
      </c>
      <c r="L34" t="str">
        <f t="shared" si="1"/>
        <v>YES</v>
      </c>
      <c r="M34" t="s">
        <v>155</v>
      </c>
    </row>
    <row r="35" spans="1:13" x14ac:dyDescent="0.2">
      <c r="A35">
        <v>112</v>
      </c>
      <c r="B35" t="s">
        <v>70</v>
      </c>
      <c r="D35">
        <v>72</v>
      </c>
      <c r="E35" t="s">
        <v>59</v>
      </c>
      <c r="H35">
        <v>54</v>
      </c>
      <c r="I35" t="s">
        <v>125</v>
      </c>
      <c r="J35" t="str">
        <f t="shared" si="0"/>
        <v/>
      </c>
      <c r="L35" t="str">
        <f t="shared" si="1"/>
        <v>YES</v>
      </c>
      <c r="M35" t="s">
        <v>155</v>
      </c>
    </row>
    <row r="36" spans="1:13" x14ac:dyDescent="0.2">
      <c r="A36">
        <v>125</v>
      </c>
      <c r="B36" t="s">
        <v>71</v>
      </c>
      <c r="D36">
        <v>73</v>
      </c>
      <c r="E36" t="s">
        <v>18</v>
      </c>
      <c r="H36">
        <v>55</v>
      </c>
      <c r="I36" t="s">
        <v>57</v>
      </c>
      <c r="J36" t="str">
        <f t="shared" si="0"/>
        <v>YES</v>
      </c>
      <c r="K36" t="s">
        <v>160</v>
      </c>
      <c r="L36" t="str">
        <f t="shared" si="1"/>
        <v>YES</v>
      </c>
      <c r="M36" t="s">
        <v>160</v>
      </c>
    </row>
    <row r="37" spans="1:13" x14ac:dyDescent="0.2">
      <c r="A37">
        <v>126</v>
      </c>
      <c r="B37" t="s">
        <v>72</v>
      </c>
      <c r="D37">
        <v>75</v>
      </c>
      <c r="E37" t="s">
        <v>126</v>
      </c>
      <c r="H37">
        <v>71</v>
      </c>
      <c r="I37" t="s">
        <v>58</v>
      </c>
      <c r="J37" t="str">
        <f t="shared" si="0"/>
        <v>YES</v>
      </c>
      <c r="K37" s="5" t="s">
        <v>161</v>
      </c>
      <c r="L37" t="str">
        <f t="shared" si="1"/>
        <v>YES</v>
      </c>
      <c r="M37" t="s">
        <v>155</v>
      </c>
    </row>
    <row r="38" spans="1:13" x14ac:dyDescent="0.2">
      <c r="A38">
        <v>128</v>
      </c>
      <c r="B38" t="s">
        <v>73</v>
      </c>
      <c r="D38">
        <v>76</v>
      </c>
      <c r="E38" t="s">
        <v>127</v>
      </c>
      <c r="H38">
        <v>72</v>
      </c>
      <c r="I38" t="s">
        <v>59</v>
      </c>
      <c r="J38" t="str">
        <f t="shared" si="0"/>
        <v>YES</v>
      </c>
      <c r="K38" s="5" t="s">
        <v>161</v>
      </c>
      <c r="L38" t="str">
        <f t="shared" si="1"/>
        <v>YES</v>
      </c>
      <c r="M38" t="s">
        <v>155</v>
      </c>
    </row>
    <row r="39" spans="1:13" x14ac:dyDescent="0.2">
      <c r="A39">
        <v>132</v>
      </c>
      <c r="B39" t="s">
        <v>74</v>
      </c>
      <c r="D39">
        <v>77</v>
      </c>
      <c r="E39" t="s">
        <v>128</v>
      </c>
      <c r="H39">
        <v>73</v>
      </c>
      <c r="I39" t="s">
        <v>18</v>
      </c>
      <c r="J39" t="str">
        <f t="shared" si="0"/>
        <v>YES</v>
      </c>
      <c r="K39" s="5" t="s">
        <v>161</v>
      </c>
      <c r="L39" t="str">
        <f t="shared" si="1"/>
        <v>YES</v>
      </c>
      <c r="M39" t="s">
        <v>155</v>
      </c>
    </row>
    <row r="40" spans="1:13" x14ac:dyDescent="0.2">
      <c r="A40">
        <v>135</v>
      </c>
      <c r="B40" t="s">
        <v>75</v>
      </c>
      <c r="D40">
        <v>78</v>
      </c>
      <c r="E40" t="s">
        <v>129</v>
      </c>
      <c r="H40">
        <v>75</v>
      </c>
      <c r="I40" t="s">
        <v>126</v>
      </c>
      <c r="J40" t="str">
        <f t="shared" si="0"/>
        <v/>
      </c>
      <c r="L40" t="str">
        <f t="shared" si="1"/>
        <v>YES</v>
      </c>
      <c r="M40" s="5" t="s">
        <v>162</v>
      </c>
    </row>
    <row r="41" spans="1:13" x14ac:dyDescent="0.2">
      <c r="A41">
        <v>136</v>
      </c>
      <c r="B41" t="s">
        <v>76</v>
      </c>
      <c r="D41">
        <v>83</v>
      </c>
      <c r="E41" t="s">
        <v>130</v>
      </c>
      <c r="H41">
        <v>76</v>
      </c>
      <c r="I41" t="s">
        <v>127</v>
      </c>
      <c r="J41" t="str">
        <f t="shared" si="0"/>
        <v/>
      </c>
      <c r="L41" t="str">
        <f t="shared" si="1"/>
        <v>YES</v>
      </c>
      <c r="M41" t="s">
        <v>163</v>
      </c>
    </row>
    <row r="42" spans="1:13" x14ac:dyDescent="0.2">
      <c r="A42">
        <v>137</v>
      </c>
      <c r="B42" t="s">
        <v>77</v>
      </c>
      <c r="D42">
        <v>84</v>
      </c>
      <c r="E42" t="s">
        <v>131</v>
      </c>
      <c r="H42">
        <v>77</v>
      </c>
      <c r="I42" t="s">
        <v>128</v>
      </c>
      <c r="J42" t="str">
        <f t="shared" si="0"/>
        <v/>
      </c>
      <c r="L42" t="str">
        <f t="shared" si="1"/>
        <v>YES</v>
      </c>
      <c r="M42" t="s">
        <v>163</v>
      </c>
    </row>
    <row r="43" spans="1:13" x14ac:dyDescent="0.2">
      <c r="A43">
        <v>140</v>
      </c>
      <c r="B43" t="s">
        <v>78</v>
      </c>
      <c r="D43">
        <v>85</v>
      </c>
      <c r="E43" t="s">
        <v>60</v>
      </c>
      <c r="H43">
        <v>78</v>
      </c>
      <c r="I43" t="s">
        <v>129</v>
      </c>
      <c r="J43" t="str">
        <f t="shared" si="0"/>
        <v/>
      </c>
      <c r="L43" t="str">
        <f t="shared" si="1"/>
        <v>YES</v>
      </c>
      <c r="M43" t="s">
        <v>155</v>
      </c>
    </row>
    <row r="44" spans="1:13" x14ac:dyDescent="0.2">
      <c r="A44">
        <v>142</v>
      </c>
      <c r="B44" t="s">
        <v>79</v>
      </c>
      <c r="D44">
        <v>86</v>
      </c>
      <c r="E44" t="s">
        <v>61</v>
      </c>
      <c r="H44">
        <v>83</v>
      </c>
      <c r="I44" t="s">
        <v>130</v>
      </c>
      <c r="J44" t="str">
        <f t="shared" si="0"/>
        <v/>
      </c>
      <c r="L44" t="str">
        <f t="shared" si="1"/>
        <v>YES</v>
      </c>
      <c r="M44" t="s">
        <v>155</v>
      </c>
    </row>
    <row r="45" spans="1:13" x14ac:dyDescent="0.2">
      <c r="A45">
        <v>145</v>
      </c>
      <c r="B45" t="s">
        <v>16</v>
      </c>
      <c r="D45">
        <v>92</v>
      </c>
      <c r="E45" t="s">
        <v>132</v>
      </c>
      <c r="H45">
        <v>84</v>
      </c>
      <c r="I45" t="s">
        <v>131</v>
      </c>
      <c r="J45" t="str">
        <f t="shared" si="0"/>
        <v/>
      </c>
      <c r="L45" t="str">
        <f t="shared" si="1"/>
        <v>YES</v>
      </c>
      <c r="M45" t="s">
        <v>155</v>
      </c>
    </row>
    <row r="46" spans="1:13" x14ac:dyDescent="0.2">
      <c r="A46">
        <v>146</v>
      </c>
      <c r="B46" t="s">
        <v>19</v>
      </c>
      <c r="D46">
        <v>93</v>
      </c>
      <c r="E46" t="s">
        <v>62</v>
      </c>
      <c r="H46">
        <v>85</v>
      </c>
      <c r="I46" t="s">
        <v>60</v>
      </c>
      <c r="J46" t="str">
        <f t="shared" si="0"/>
        <v>YES</v>
      </c>
      <c r="K46" t="s">
        <v>155</v>
      </c>
      <c r="L46" t="str">
        <f t="shared" si="1"/>
        <v>YES</v>
      </c>
      <c r="M46" t="s">
        <v>155</v>
      </c>
    </row>
    <row r="47" spans="1:13" x14ac:dyDescent="0.2">
      <c r="A47">
        <v>147</v>
      </c>
      <c r="B47" t="s">
        <v>80</v>
      </c>
      <c r="D47">
        <v>102</v>
      </c>
      <c r="E47" t="s">
        <v>65</v>
      </c>
      <c r="H47">
        <v>86</v>
      </c>
      <c r="I47" t="s">
        <v>61</v>
      </c>
      <c r="J47" t="str">
        <f t="shared" si="0"/>
        <v>YES</v>
      </c>
      <c r="K47" t="s">
        <v>155</v>
      </c>
      <c r="L47" t="str">
        <f t="shared" si="1"/>
        <v>YES</v>
      </c>
      <c r="M47" t="s">
        <v>155</v>
      </c>
    </row>
    <row r="48" spans="1:13" x14ac:dyDescent="0.2">
      <c r="A48">
        <v>148</v>
      </c>
      <c r="B48" t="s">
        <v>81</v>
      </c>
      <c r="D48">
        <v>104</v>
      </c>
      <c r="E48" t="s">
        <v>66</v>
      </c>
      <c r="H48">
        <v>92</v>
      </c>
      <c r="I48" t="s">
        <v>132</v>
      </c>
      <c r="J48" t="str">
        <f t="shared" si="0"/>
        <v/>
      </c>
      <c r="L48" t="str">
        <f t="shared" si="1"/>
        <v>YES</v>
      </c>
      <c r="M48" s="5" t="s">
        <v>159</v>
      </c>
    </row>
    <row r="49" spans="1:13" x14ac:dyDescent="0.2">
      <c r="A49">
        <v>150</v>
      </c>
      <c r="B49" t="s">
        <v>82</v>
      </c>
      <c r="D49">
        <v>107</v>
      </c>
      <c r="E49" t="s">
        <v>67</v>
      </c>
      <c r="H49">
        <v>93</v>
      </c>
      <c r="I49" t="s">
        <v>62</v>
      </c>
      <c r="J49" t="str">
        <f t="shared" si="0"/>
        <v>YES</v>
      </c>
      <c r="K49" t="s">
        <v>155</v>
      </c>
      <c r="L49" t="str">
        <f t="shared" si="1"/>
        <v>YES</v>
      </c>
      <c r="M49" t="s">
        <v>155</v>
      </c>
    </row>
    <row r="50" spans="1:13" x14ac:dyDescent="0.2">
      <c r="A50">
        <v>151</v>
      </c>
      <c r="B50" t="s">
        <v>83</v>
      </c>
      <c r="D50">
        <v>109</v>
      </c>
      <c r="E50" t="s">
        <v>68</v>
      </c>
      <c r="H50">
        <v>96</v>
      </c>
      <c r="I50" t="s">
        <v>63</v>
      </c>
      <c r="J50" t="str">
        <f t="shared" si="0"/>
        <v>YES</v>
      </c>
      <c r="K50" s="5" t="s">
        <v>164</v>
      </c>
      <c r="L50" t="str">
        <f t="shared" si="1"/>
        <v/>
      </c>
    </row>
    <row r="51" spans="1:13" x14ac:dyDescent="0.2">
      <c r="A51">
        <v>152</v>
      </c>
      <c r="B51" t="s">
        <v>84</v>
      </c>
      <c r="D51">
        <v>110</v>
      </c>
      <c r="E51" t="s">
        <v>69</v>
      </c>
      <c r="H51">
        <v>102</v>
      </c>
      <c r="I51" t="s">
        <v>65</v>
      </c>
      <c r="J51" t="str">
        <f t="shared" si="0"/>
        <v>YES</v>
      </c>
      <c r="K51" t="s">
        <v>155</v>
      </c>
      <c r="L51" t="str">
        <f t="shared" si="1"/>
        <v>YES</v>
      </c>
      <c r="M51" t="s">
        <v>155</v>
      </c>
    </row>
    <row r="52" spans="1:13" x14ac:dyDescent="0.2">
      <c r="A52">
        <v>153</v>
      </c>
      <c r="B52" t="s">
        <v>85</v>
      </c>
      <c r="D52">
        <v>112</v>
      </c>
      <c r="E52" t="s">
        <v>70</v>
      </c>
      <c r="H52">
        <v>104</v>
      </c>
      <c r="I52" t="s">
        <v>66</v>
      </c>
      <c r="J52" t="str">
        <f t="shared" si="0"/>
        <v>YES</v>
      </c>
      <c r="K52" t="s">
        <v>155</v>
      </c>
      <c r="L52" t="str">
        <f t="shared" si="1"/>
        <v>YES</v>
      </c>
      <c r="M52" t="s">
        <v>155</v>
      </c>
    </row>
    <row r="53" spans="1:13" x14ac:dyDescent="0.2">
      <c r="A53">
        <v>156</v>
      </c>
      <c r="B53" t="s">
        <v>86</v>
      </c>
      <c r="D53">
        <v>115</v>
      </c>
      <c r="E53" t="s">
        <v>133</v>
      </c>
      <c r="H53">
        <v>107</v>
      </c>
      <c r="I53" t="s">
        <v>67</v>
      </c>
      <c r="J53" t="str">
        <f t="shared" si="0"/>
        <v>YES</v>
      </c>
      <c r="K53" t="s">
        <v>155</v>
      </c>
      <c r="L53" t="str">
        <f t="shared" si="1"/>
        <v>YES</v>
      </c>
      <c r="M53" t="s">
        <v>155</v>
      </c>
    </row>
    <row r="54" spans="1:13" x14ac:dyDescent="0.2">
      <c r="A54">
        <v>157</v>
      </c>
      <c r="B54" t="s">
        <v>87</v>
      </c>
      <c r="D54">
        <v>117</v>
      </c>
      <c r="E54" t="s">
        <v>134</v>
      </c>
      <c r="H54">
        <v>109</v>
      </c>
      <c r="I54" t="s">
        <v>68</v>
      </c>
      <c r="J54" t="str">
        <f t="shared" si="0"/>
        <v>YES</v>
      </c>
      <c r="K54" s="5" t="s">
        <v>165</v>
      </c>
      <c r="L54" t="str">
        <f t="shared" si="1"/>
        <v>YES</v>
      </c>
    </row>
    <row r="55" spans="1:13" x14ac:dyDescent="0.2">
      <c r="A55">
        <v>159</v>
      </c>
      <c r="B55" t="s">
        <v>88</v>
      </c>
      <c r="D55">
        <v>119</v>
      </c>
      <c r="E55" t="s">
        <v>135</v>
      </c>
      <c r="H55">
        <v>110</v>
      </c>
      <c r="I55" t="s">
        <v>69</v>
      </c>
      <c r="J55" t="str">
        <f t="shared" si="0"/>
        <v>YES</v>
      </c>
      <c r="K55" s="5" t="s">
        <v>165</v>
      </c>
      <c r="L55" t="str">
        <f t="shared" si="1"/>
        <v>YES</v>
      </c>
    </row>
    <row r="56" spans="1:13" x14ac:dyDescent="0.2">
      <c r="A56">
        <v>160</v>
      </c>
      <c r="B56" t="s">
        <v>89</v>
      </c>
      <c r="D56">
        <v>120</v>
      </c>
      <c r="E56" t="s">
        <v>136</v>
      </c>
      <c r="H56">
        <v>112</v>
      </c>
      <c r="I56" t="s">
        <v>70</v>
      </c>
      <c r="J56" t="str">
        <f t="shared" si="0"/>
        <v>YES</v>
      </c>
      <c r="K56" t="s">
        <v>155</v>
      </c>
      <c r="L56" t="str">
        <f t="shared" si="1"/>
        <v>YES</v>
      </c>
      <c r="M56" t="s">
        <v>155</v>
      </c>
    </row>
    <row r="57" spans="1:13" x14ac:dyDescent="0.2">
      <c r="A57">
        <v>161</v>
      </c>
      <c r="B57" t="s">
        <v>90</v>
      </c>
      <c r="D57">
        <v>122</v>
      </c>
      <c r="E57" t="s">
        <v>137</v>
      </c>
      <c r="H57">
        <v>115</v>
      </c>
      <c r="I57" t="s">
        <v>133</v>
      </c>
      <c r="J57" t="str">
        <f t="shared" si="0"/>
        <v/>
      </c>
      <c r="L57" t="str">
        <f t="shared" si="1"/>
        <v>YES</v>
      </c>
      <c r="M57" t="s">
        <v>155</v>
      </c>
    </row>
    <row r="58" spans="1:13" x14ac:dyDescent="0.2">
      <c r="A58">
        <v>163</v>
      </c>
      <c r="B58" t="s">
        <v>91</v>
      </c>
      <c r="D58">
        <v>123</v>
      </c>
      <c r="E58" t="s">
        <v>138</v>
      </c>
      <c r="H58">
        <v>117</v>
      </c>
      <c r="I58" t="s">
        <v>134</v>
      </c>
      <c r="J58" t="str">
        <f t="shared" si="0"/>
        <v/>
      </c>
      <c r="L58" t="str">
        <f t="shared" si="1"/>
        <v>YES</v>
      </c>
      <c r="M58" t="s">
        <v>166</v>
      </c>
    </row>
    <row r="59" spans="1:13" x14ac:dyDescent="0.2">
      <c r="A59">
        <v>167</v>
      </c>
      <c r="B59" t="s">
        <v>92</v>
      </c>
      <c r="D59">
        <v>124</v>
      </c>
      <c r="E59" t="s">
        <v>139</v>
      </c>
      <c r="H59">
        <v>119</v>
      </c>
      <c r="I59" t="s">
        <v>135</v>
      </c>
      <c r="J59" t="str">
        <f t="shared" si="0"/>
        <v/>
      </c>
      <c r="L59" t="str">
        <f t="shared" si="1"/>
        <v>YES</v>
      </c>
      <c r="M59" t="s">
        <v>166</v>
      </c>
    </row>
    <row r="60" spans="1:13" x14ac:dyDescent="0.2">
      <c r="A60">
        <v>168</v>
      </c>
      <c r="B60" t="s">
        <v>93</v>
      </c>
      <c r="D60">
        <v>125</v>
      </c>
      <c r="E60" t="s">
        <v>71</v>
      </c>
      <c r="H60">
        <v>120</v>
      </c>
      <c r="I60" t="s">
        <v>136</v>
      </c>
      <c r="J60" t="str">
        <f t="shared" si="0"/>
        <v/>
      </c>
      <c r="L60" t="str">
        <f t="shared" si="1"/>
        <v>YES</v>
      </c>
      <c r="M60" t="s">
        <v>166</v>
      </c>
    </row>
    <row r="61" spans="1:13" x14ac:dyDescent="0.2">
      <c r="A61">
        <v>170</v>
      </c>
      <c r="B61" t="s">
        <v>94</v>
      </c>
      <c r="D61">
        <v>126</v>
      </c>
      <c r="E61" t="s">
        <v>72</v>
      </c>
      <c r="H61">
        <v>122</v>
      </c>
      <c r="I61" t="s">
        <v>137</v>
      </c>
      <c r="J61" t="str">
        <f t="shared" si="0"/>
        <v/>
      </c>
      <c r="L61" t="str">
        <f t="shared" si="1"/>
        <v>YES</v>
      </c>
      <c r="M61" t="s">
        <v>166</v>
      </c>
    </row>
    <row r="62" spans="1:13" x14ac:dyDescent="0.2">
      <c r="A62">
        <v>171</v>
      </c>
      <c r="B62" t="s">
        <v>95</v>
      </c>
      <c r="D62">
        <v>132</v>
      </c>
      <c r="E62" t="s">
        <v>74</v>
      </c>
      <c r="H62">
        <v>123</v>
      </c>
      <c r="I62" t="s">
        <v>138</v>
      </c>
      <c r="J62" t="str">
        <f t="shared" si="0"/>
        <v/>
      </c>
      <c r="L62" t="str">
        <f t="shared" si="1"/>
        <v>YES</v>
      </c>
      <c r="M62" t="s">
        <v>155</v>
      </c>
    </row>
    <row r="63" spans="1:13" x14ac:dyDescent="0.2">
      <c r="A63">
        <v>172</v>
      </c>
      <c r="B63" t="s">
        <v>96</v>
      </c>
      <c r="D63">
        <v>135</v>
      </c>
      <c r="E63" t="s">
        <v>75</v>
      </c>
      <c r="H63">
        <v>124</v>
      </c>
      <c r="I63" t="s">
        <v>139</v>
      </c>
      <c r="J63" t="str">
        <f t="shared" si="0"/>
        <v/>
      </c>
      <c r="L63" t="str">
        <f t="shared" si="1"/>
        <v>YES</v>
      </c>
      <c r="M63" t="s">
        <v>155</v>
      </c>
    </row>
    <row r="64" spans="1:13" x14ac:dyDescent="0.2">
      <c r="A64">
        <v>176</v>
      </c>
      <c r="B64" t="s">
        <v>97</v>
      </c>
      <c r="D64">
        <v>136</v>
      </c>
      <c r="E64" t="s">
        <v>76</v>
      </c>
      <c r="H64">
        <v>125</v>
      </c>
      <c r="I64" t="s">
        <v>71</v>
      </c>
      <c r="J64" t="str">
        <f t="shared" si="0"/>
        <v>YES</v>
      </c>
      <c r="K64" t="s">
        <v>155</v>
      </c>
      <c r="L64" t="str">
        <f t="shared" si="1"/>
        <v>YES</v>
      </c>
      <c r="M64" t="s">
        <v>155</v>
      </c>
    </row>
    <row r="65" spans="1:13" x14ac:dyDescent="0.2">
      <c r="A65">
        <v>177</v>
      </c>
      <c r="B65" t="s">
        <v>98</v>
      </c>
      <c r="D65">
        <v>137</v>
      </c>
      <c r="E65" t="s">
        <v>77</v>
      </c>
      <c r="H65">
        <v>126</v>
      </c>
      <c r="I65" t="s">
        <v>72</v>
      </c>
      <c r="J65" t="str">
        <f t="shared" si="0"/>
        <v>YES</v>
      </c>
      <c r="K65" t="s">
        <v>155</v>
      </c>
      <c r="L65" t="str">
        <f t="shared" si="1"/>
        <v>YES</v>
      </c>
      <c r="M65" t="s">
        <v>155</v>
      </c>
    </row>
    <row r="66" spans="1:13" x14ac:dyDescent="0.2">
      <c r="A66">
        <v>179</v>
      </c>
      <c r="B66" t="s">
        <v>99</v>
      </c>
      <c r="D66">
        <v>142</v>
      </c>
      <c r="E66" t="s">
        <v>79</v>
      </c>
      <c r="H66">
        <v>128</v>
      </c>
      <c r="I66" t="s">
        <v>73</v>
      </c>
      <c r="J66" t="str">
        <f t="shared" si="0"/>
        <v>YES</v>
      </c>
      <c r="K66" s="6" t="s">
        <v>167</v>
      </c>
      <c r="L66" t="str">
        <f t="shared" si="1"/>
        <v/>
      </c>
    </row>
    <row r="67" spans="1:13" x14ac:dyDescent="0.2">
      <c r="A67">
        <v>180</v>
      </c>
      <c r="B67" t="s">
        <v>100</v>
      </c>
      <c r="D67">
        <v>145</v>
      </c>
      <c r="E67" t="s">
        <v>16</v>
      </c>
      <c r="H67">
        <v>132</v>
      </c>
      <c r="I67" t="s">
        <v>74</v>
      </c>
      <c r="J67" t="str">
        <f t="shared" si="0"/>
        <v>YES</v>
      </c>
      <c r="K67" t="s">
        <v>155</v>
      </c>
      <c r="L67" t="str">
        <f t="shared" si="1"/>
        <v>YES</v>
      </c>
      <c r="M67" t="s">
        <v>155</v>
      </c>
    </row>
    <row r="68" spans="1:13" x14ac:dyDescent="0.2">
      <c r="A68">
        <v>183</v>
      </c>
      <c r="B68" t="s">
        <v>101</v>
      </c>
      <c r="D68">
        <v>146</v>
      </c>
      <c r="E68" t="s">
        <v>19</v>
      </c>
      <c r="H68">
        <v>135</v>
      </c>
      <c r="I68" t="s">
        <v>75</v>
      </c>
      <c r="J68" t="str">
        <f t="shared" ref="J68:J116" si="2">IF(_xlfn.IFNA(VLOOKUP(H68,$A$7:$B$81,2,FALSE),"")&lt;&gt;"","YES","")</f>
        <v>YES</v>
      </c>
      <c r="K68" t="s">
        <v>155</v>
      </c>
      <c r="L68" t="str">
        <f t="shared" ref="L68:L116" si="3">IF(_xlfn.IFNA(VLOOKUP(H68,$D$7:$E$110,2,FALSE),"")&lt;&gt;"","YES","")</f>
        <v>YES</v>
      </c>
      <c r="M68" t="s">
        <v>155</v>
      </c>
    </row>
    <row r="69" spans="1:13" x14ac:dyDescent="0.2">
      <c r="A69">
        <v>184</v>
      </c>
      <c r="B69" t="s">
        <v>102</v>
      </c>
      <c r="D69">
        <v>147</v>
      </c>
      <c r="E69" t="s">
        <v>80</v>
      </c>
      <c r="H69">
        <v>136</v>
      </c>
      <c r="I69" t="s">
        <v>76</v>
      </c>
      <c r="J69" t="str">
        <f t="shared" si="2"/>
        <v>YES</v>
      </c>
      <c r="K69" t="s">
        <v>155</v>
      </c>
      <c r="L69" t="str">
        <f t="shared" si="3"/>
        <v>YES</v>
      </c>
      <c r="M69" t="s">
        <v>155</v>
      </c>
    </row>
    <row r="70" spans="1:13" x14ac:dyDescent="0.2">
      <c r="A70">
        <v>185</v>
      </c>
      <c r="B70" t="s">
        <v>103</v>
      </c>
      <c r="D70">
        <v>148</v>
      </c>
      <c r="E70" t="s">
        <v>81</v>
      </c>
      <c r="H70">
        <v>137</v>
      </c>
      <c r="I70" t="s">
        <v>77</v>
      </c>
      <c r="J70" t="str">
        <f t="shared" si="2"/>
        <v>YES</v>
      </c>
      <c r="K70" t="s">
        <v>155</v>
      </c>
      <c r="L70" t="str">
        <f t="shared" si="3"/>
        <v>YES</v>
      </c>
      <c r="M70" t="s">
        <v>155</v>
      </c>
    </row>
    <row r="71" spans="1:13" x14ac:dyDescent="0.2">
      <c r="A71">
        <v>186</v>
      </c>
      <c r="B71" t="s">
        <v>104</v>
      </c>
      <c r="D71">
        <v>149</v>
      </c>
      <c r="E71" t="s">
        <v>140</v>
      </c>
      <c r="H71">
        <v>140</v>
      </c>
      <c r="I71" t="s">
        <v>78</v>
      </c>
      <c r="J71" t="str">
        <f t="shared" si="2"/>
        <v>YES</v>
      </c>
      <c r="K71" s="6" t="s">
        <v>168</v>
      </c>
      <c r="L71" t="str">
        <f t="shared" si="3"/>
        <v/>
      </c>
    </row>
    <row r="72" spans="1:13" x14ac:dyDescent="0.2">
      <c r="A72">
        <v>188</v>
      </c>
      <c r="B72" t="s">
        <v>105</v>
      </c>
      <c r="D72">
        <v>150</v>
      </c>
      <c r="E72" t="s">
        <v>82</v>
      </c>
      <c r="H72">
        <v>142</v>
      </c>
      <c r="I72" t="s">
        <v>79</v>
      </c>
      <c r="J72" t="str">
        <f t="shared" si="2"/>
        <v>YES</v>
      </c>
      <c r="K72" t="s">
        <v>155</v>
      </c>
      <c r="L72" t="str">
        <f t="shared" si="3"/>
        <v>YES</v>
      </c>
      <c r="M72" t="s">
        <v>155</v>
      </c>
    </row>
    <row r="73" spans="1:13" x14ac:dyDescent="0.2">
      <c r="A73">
        <v>189</v>
      </c>
      <c r="B73" t="s">
        <v>106</v>
      </c>
      <c r="D73">
        <v>151</v>
      </c>
      <c r="E73" t="s">
        <v>83</v>
      </c>
      <c r="H73">
        <v>145</v>
      </c>
      <c r="I73" t="s">
        <v>16</v>
      </c>
      <c r="J73" t="str">
        <f t="shared" si="2"/>
        <v>YES</v>
      </c>
      <c r="K73" t="s">
        <v>155</v>
      </c>
      <c r="L73" t="str">
        <f t="shared" si="3"/>
        <v>YES</v>
      </c>
      <c r="M73" t="s">
        <v>155</v>
      </c>
    </row>
    <row r="74" spans="1:13" x14ac:dyDescent="0.2">
      <c r="A74">
        <v>190</v>
      </c>
      <c r="B74" t="s">
        <v>107</v>
      </c>
      <c r="D74">
        <v>152</v>
      </c>
      <c r="E74" t="s">
        <v>84</v>
      </c>
      <c r="H74">
        <v>146</v>
      </c>
      <c r="I74" t="s">
        <v>19</v>
      </c>
      <c r="J74" t="str">
        <f t="shared" si="2"/>
        <v>YES</v>
      </c>
      <c r="K74" t="s">
        <v>155</v>
      </c>
      <c r="L74" t="str">
        <f t="shared" si="3"/>
        <v>YES</v>
      </c>
      <c r="M74" t="s">
        <v>155</v>
      </c>
    </row>
    <row r="75" spans="1:13" x14ac:dyDescent="0.2">
      <c r="A75">
        <v>191</v>
      </c>
      <c r="B75" t="s">
        <v>108</v>
      </c>
      <c r="D75">
        <v>153</v>
      </c>
      <c r="E75" t="s">
        <v>85</v>
      </c>
      <c r="H75">
        <v>147</v>
      </c>
      <c r="I75" t="s">
        <v>80</v>
      </c>
      <c r="J75" t="str">
        <f t="shared" si="2"/>
        <v>YES</v>
      </c>
      <c r="K75" t="s">
        <v>155</v>
      </c>
      <c r="L75" t="str">
        <f t="shared" si="3"/>
        <v>YES</v>
      </c>
      <c r="M75" t="s">
        <v>155</v>
      </c>
    </row>
    <row r="76" spans="1:13" x14ac:dyDescent="0.2">
      <c r="A76">
        <v>192</v>
      </c>
      <c r="B76" t="s">
        <v>109</v>
      </c>
      <c r="D76">
        <v>154</v>
      </c>
      <c r="E76" t="s">
        <v>141</v>
      </c>
      <c r="H76">
        <v>148</v>
      </c>
      <c r="I76" t="s">
        <v>81</v>
      </c>
      <c r="J76" t="str">
        <f t="shared" si="2"/>
        <v>YES</v>
      </c>
      <c r="K76" t="s">
        <v>155</v>
      </c>
      <c r="L76" t="str">
        <f t="shared" si="3"/>
        <v>YES</v>
      </c>
      <c r="M76" t="s">
        <v>155</v>
      </c>
    </row>
    <row r="77" spans="1:13" x14ac:dyDescent="0.2">
      <c r="A77">
        <v>193</v>
      </c>
      <c r="B77" t="s">
        <v>110</v>
      </c>
      <c r="D77">
        <v>156</v>
      </c>
      <c r="E77" t="s">
        <v>86</v>
      </c>
      <c r="H77">
        <v>149</v>
      </c>
      <c r="I77" t="s">
        <v>140</v>
      </c>
      <c r="J77" t="str">
        <f t="shared" si="2"/>
        <v/>
      </c>
      <c r="L77" t="str">
        <f t="shared" si="3"/>
        <v>YES</v>
      </c>
      <c r="M77" t="s">
        <v>169</v>
      </c>
    </row>
    <row r="78" spans="1:13" x14ac:dyDescent="0.2">
      <c r="D78">
        <v>157</v>
      </c>
      <c r="E78" t="s">
        <v>87</v>
      </c>
      <c r="H78">
        <v>150</v>
      </c>
      <c r="I78" t="s">
        <v>82</v>
      </c>
      <c r="J78" t="str">
        <f t="shared" si="2"/>
        <v>YES</v>
      </c>
      <c r="K78" s="6" t="s">
        <v>170</v>
      </c>
      <c r="L78" t="str">
        <f t="shared" si="3"/>
        <v>YES</v>
      </c>
      <c r="M78" t="s">
        <v>169</v>
      </c>
    </row>
    <row r="79" spans="1:13" x14ac:dyDescent="0.2">
      <c r="D79">
        <v>158</v>
      </c>
      <c r="E79" t="s">
        <v>142</v>
      </c>
      <c r="H79">
        <v>151</v>
      </c>
      <c r="I79" t="s">
        <v>83</v>
      </c>
      <c r="J79" t="str">
        <f t="shared" si="2"/>
        <v>YES</v>
      </c>
      <c r="K79" t="s">
        <v>155</v>
      </c>
      <c r="L79" t="str">
        <f t="shared" si="3"/>
        <v>YES</v>
      </c>
      <c r="M79" t="s">
        <v>155</v>
      </c>
    </row>
    <row r="80" spans="1:13" x14ac:dyDescent="0.2">
      <c r="D80">
        <v>159</v>
      </c>
      <c r="E80" t="s">
        <v>88</v>
      </c>
      <c r="H80">
        <v>152</v>
      </c>
      <c r="I80" t="s">
        <v>84</v>
      </c>
      <c r="J80" t="str">
        <f t="shared" si="2"/>
        <v>YES</v>
      </c>
      <c r="K80" s="6" t="s">
        <v>172</v>
      </c>
      <c r="L80" t="str">
        <f t="shared" si="3"/>
        <v>YES</v>
      </c>
      <c r="M80" s="6" t="s">
        <v>171</v>
      </c>
    </row>
    <row r="81" spans="4:13" x14ac:dyDescent="0.2">
      <c r="D81">
        <v>160</v>
      </c>
      <c r="E81" t="s">
        <v>89</v>
      </c>
      <c r="H81">
        <v>153</v>
      </c>
      <c r="I81" t="s">
        <v>85</v>
      </c>
      <c r="J81" t="str">
        <f t="shared" si="2"/>
        <v>YES</v>
      </c>
      <c r="K81" t="s">
        <v>155</v>
      </c>
      <c r="L81" t="str">
        <f t="shared" si="3"/>
        <v>YES</v>
      </c>
      <c r="M81" t="s">
        <v>155</v>
      </c>
    </row>
    <row r="82" spans="4:13" x14ac:dyDescent="0.2">
      <c r="D82">
        <v>161</v>
      </c>
      <c r="E82" t="s">
        <v>90</v>
      </c>
      <c r="H82">
        <v>154</v>
      </c>
      <c r="I82" t="s">
        <v>141</v>
      </c>
      <c r="J82" t="str">
        <f t="shared" si="2"/>
        <v/>
      </c>
      <c r="L82" t="str">
        <f t="shared" si="3"/>
        <v>YES</v>
      </c>
      <c r="M82" t="s">
        <v>155</v>
      </c>
    </row>
    <row r="83" spans="4:13" x14ac:dyDescent="0.2">
      <c r="D83">
        <v>162</v>
      </c>
      <c r="E83" t="s">
        <v>28</v>
      </c>
      <c r="H83">
        <v>156</v>
      </c>
      <c r="I83" t="s">
        <v>86</v>
      </c>
      <c r="J83" t="str">
        <f t="shared" si="2"/>
        <v>YES</v>
      </c>
      <c r="K83" t="s">
        <v>155</v>
      </c>
      <c r="L83" t="str">
        <f t="shared" si="3"/>
        <v>YES</v>
      </c>
      <c r="M83" t="s">
        <v>155</v>
      </c>
    </row>
    <row r="84" spans="4:13" x14ac:dyDescent="0.2">
      <c r="D84">
        <v>163</v>
      </c>
      <c r="E84" t="s">
        <v>91</v>
      </c>
      <c r="H84">
        <v>157</v>
      </c>
      <c r="I84" t="s">
        <v>87</v>
      </c>
      <c r="J84" t="str">
        <f t="shared" si="2"/>
        <v>YES</v>
      </c>
      <c r="K84" t="s">
        <v>173</v>
      </c>
      <c r="L84" t="str">
        <f t="shared" si="3"/>
        <v>YES</v>
      </c>
      <c r="M84" t="s">
        <v>174</v>
      </c>
    </row>
    <row r="85" spans="4:13" x14ac:dyDescent="0.2">
      <c r="D85">
        <v>165</v>
      </c>
      <c r="E85" t="s">
        <v>143</v>
      </c>
      <c r="H85">
        <v>158</v>
      </c>
      <c r="I85" t="s">
        <v>142</v>
      </c>
      <c r="J85" t="str">
        <f t="shared" si="2"/>
        <v/>
      </c>
      <c r="L85" t="str">
        <f t="shared" si="3"/>
        <v>YES</v>
      </c>
      <c r="M85" t="s">
        <v>155</v>
      </c>
    </row>
    <row r="86" spans="4:13" x14ac:dyDescent="0.2">
      <c r="D86">
        <v>167</v>
      </c>
      <c r="E86" t="s">
        <v>92</v>
      </c>
      <c r="H86">
        <v>159</v>
      </c>
      <c r="I86" t="s">
        <v>88</v>
      </c>
      <c r="J86" t="str">
        <f t="shared" si="2"/>
        <v>YES</v>
      </c>
      <c r="K86" t="s">
        <v>155</v>
      </c>
      <c r="L86" t="str">
        <f t="shared" si="3"/>
        <v>YES</v>
      </c>
      <c r="M86" t="s">
        <v>155</v>
      </c>
    </row>
    <row r="87" spans="4:13" x14ac:dyDescent="0.2">
      <c r="D87">
        <v>168</v>
      </c>
      <c r="E87" t="s">
        <v>93</v>
      </c>
      <c r="H87">
        <v>160</v>
      </c>
      <c r="I87" t="s">
        <v>89</v>
      </c>
      <c r="J87" t="str">
        <f t="shared" si="2"/>
        <v>YES</v>
      </c>
      <c r="K87" t="s">
        <v>155</v>
      </c>
      <c r="L87" t="str">
        <f t="shared" si="3"/>
        <v>YES</v>
      </c>
      <c r="M87" t="s">
        <v>155</v>
      </c>
    </row>
    <row r="88" spans="4:13" x14ac:dyDescent="0.2">
      <c r="D88">
        <v>169</v>
      </c>
      <c r="E88" t="s">
        <v>22</v>
      </c>
      <c r="H88">
        <v>161</v>
      </c>
      <c r="I88" t="s">
        <v>90</v>
      </c>
      <c r="J88" t="str">
        <f t="shared" si="2"/>
        <v>YES</v>
      </c>
      <c r="K88" t="s">
        <v>155</v>
      </c>
      <c r="L88" t="str">
        <f t="shared" si="3"/>
        <v>YES</v>
      </c>
      <c r="M88" t="s">
        <v>155</v>
      </c>
    </row>
    <row r="89" spans="4:13" x14ac:dyDescent="0.2">
      <c r="D89">
        <v>170</v>
      </c>
      <c r="E89" t="s">
        <v>94</v>
      </c>
      <c r="H89">
        <v>162</v>
      </c>
      <c r="I89" t="s">
        <v>28</v>
      </c>
      <c r="J89" t="str">
        <f t="shared" si="2"/>
        <v/>
      </c>
      <c r="L89" t="str">
        <f t="shared" si="3"/>
        <v>YES</v>
      </c>
      <c r="M89" t="s">
        <v>155</v>
      </c>
    </row>
    <row r="90" spans="4:13" x14ac:dyDescent="0.2">
      <c r="D90">
        <v>171</v>
      </c>
      <c r="E90" t="s">
        <v>95</v>
      </c>
      <c r="H90">
        <v>163</v>
      </c>
      <c r="I90" t="s">
        <v>91</v>
      </c>
      <c r="J90" t="str">
        <f t="shared" si="2"/>
        <v>YES</v>
      </c>
      <c r="K90" t="s">
        <v>155</v>
      </c>
      <c r="L90" t="str">
        <f t="shared" si="3"/>
        <v>YES</v>
      </c>
      <c r="M90" t="s">
        <v>155</v>
      </c>
    </row>
    <row r="91" spans="4:13" x14ac:dyDescent="0.2">
      <c r="D91">
        <v>172</v>
      </c>
      <c r="E91" t="s">
        <v>96</v>
      </c>
      <c r="H91">
        <v>165</v>
      </c>
      <c r="I91" t="s">
        <v>143</v>
      </c>
      <c r="J91" t="str">
        <f t="shared" si="2"/>
        <v/>
      </c>
      <c r="L91" t="str">
        <f t="shared" si="3"/>
        <v>YES</v>
      </c>
      <c r="M91" t="s">
        <v>155</v>
      </c>
    </row>
    <row r="92" spans="4:13" x14ac:dyDescent="0.2">
      <c r="D92">
        <v>173</v>
      </c>
      <c r="E92" t="s">
        <v>144</v>
      </c>
      <c r="H92">
        <v>167</v>
      </c>
      <c r="I92" t="s">
        <v>92</v>
      </c>
      <c r="J92" t="str">
        <f t="shared" si="2"/>
        <v>YES</v>
      </c>
      <c r="K92" t="s">
        <v>155</v>
      </c>
      <c r="L92" t="str">
        <f t="shared" si="3"/>
        <v>YES</v>
      </c>
      <c r="M92" t="s">
        <v>155</v>
      </c>
    </row>
    <row r="93" spans="4:13" x14ac:dyDescent="0.2">
      <c r="D93">
        <v>176</v>
      </c>
      <c r="E93" t="s">
        <v>97</v>
      </c>
      <c r="H93">
        <v>168</v>
      </c>
      <c r="I93" t="s">
        <v>93</v>
      </c>
      <c r="J93" t="str">
        <f t="shared" si="2"/>
        <v>YES</v>
      </c>
      <c r="K93" t="s">
        <v>155</v>
      </c>
      <c r="L93" t="str">
        <f t="shared" si="3"/>
        <v>YES</v>
      </c>
      <c r="M93" t="s">
        <v>155</v>
      </c>
    </row>
    <row r="94" spans="4:13" x14ac:dyDescent="0.2">
      <c r="D94">
        <v>178</v>
      </c>
      <c r="E94" t="s">
        <v>145</v>
      </c>
      <c r="H94">
        <v>169</v>
      </c>
      <c r="I94" t="s">
        <v>22</v>
      </c>
      <c r="J94" t="str">
        <f t="shared" si="2"/>
        <v/>
      </c>
      <c r="L94" t="str">
        <f t="shared" si="3"/>
        <v>YES</v>
      </c>
      <c r="M94" t="s">
        <v>155</v>
      </c>
    </row>
    <row r="95" spans="4:13" x14ac:dyDescent="0.2">
      <c r="D95">
        <v>179</v>
      </c>
      <c r="E95" t="s">
        <v>99</v>
      </c>
      <c r="H95">
        <v>170</v>
      </c>
      <c r="I95" t="s">
        <v>94</v>
      </c>
      <c r="J95" t="str">
        <f t="shared" si="2"/>
        <v>YES</v>
      </c>
      <c r="K95" t="s">
        <v>155</v>
      </c>
      <c r="L95" t="str">
        <f t="shared" si="3"/>
        <v>YES</v>
      </c>
      <c r="M95" t="s">
        <v>155</v>
      </c>
    </row>
    <row r="96" spans="4:13" x14ac:dyDescent="0.2">
      <c r="D96">
        <v>180</v>
      </c>
      <c r="E96" t="s">
        <v>100</v>
      </c>
      <c r="H96">
        <v>171</v>
      </c>
      <c r="I96" t="s">
        <v>95</v>
      </c>
      <c r="J96" t="str">
        <f t="shared" si="2"/>
        <v>YES</v>
      </c>
      <c r="K96" t="s">
        <v>155</v>
      </c>
      <c r="L96" t="str">
        <f t="shared" si="3"/>
        <v>YES</v>
      </c>
      <c r="M96" t="s">
        <v>155</v>
      </c>
    </row>
    <row r="97" spans="4:13" x14ac:dyDescent="0.2">
      <c r="D97">
        <v>181</v>
      </c>
      <c r="E97" t="s">
        <v>146</v>
      </c>
      <c r="H97">
        <v>172</v>
      </c>
      <c r="I97" t="s">
        <v>96</v>
      </c>
      <c r="J97" t="str">
        <f t="shared" si="2"/>
        <v>YES</v>
      </c>
      <c r="K97" t="s">
        <v>155</v>
      </c>
      <c r="L97" t="str">
        <f t="shared" si="3"/>
        <v>YES</v>
      </c>
      <c r="M97" t="s">
        <v>155</v>
      </c>
    </row>
    <row r="98" spans="4:13" x14ac:dyDescent="0.2">
      <c r="D98">
        <v>183</v>
      </c>
      <c r="E98" t="s">
        <v>101</v>
      </c>
      <c r="H98">
        <v>173</v>
      </c>
      <c r="I98" t="s">
        <v>144</v>
      </c>
      <c r="J98" t="str">
        <f t="shared" si="2"/>
        <v/>
      </c>
      <c r="L98" t="str">
        <f t="shared" si="3"/>
        <v>YES</v>
      </c>
      <c r="M98" t="s">
        <v>155</v>
      </c>
    </row>
    <row r="99" spans="4:13" x14ac:dyDescent="0.2">
      <c r="D99">
        <v>184</v>
      </c>
      <c r="E99" t="s">
        <v>102</v>
      </c>
      <c r="H99">
        <v>176</v>
      </c>
      <c r="I99" t="s">
        <v>97</v>
      </c>
      <c r="J99" t="str">
        <f t="shared" si="2"/>
        <v>YES</v>
      </c>
      <c r="K99" t="s">
        <v>155</v>
      </c>
      <c r="L99" t="str">
        <f t="shared" si="3"/>
        <v>YES</v>
      </c>
      <c r="M99" t="s">
        <v>155</v>
      </c>
    </row>
    <row r="100" spans="4:13" x14ac:dyDescent="0.2">
      <c r="D100">
        <v>185</v>
      </c>
      <c r="E100" t="s">
        <v>103</v>
      </c>
      <c r="H100">
        <v>177</v>
      </c>
      <c r="I100" t="s">
        <v>98</v>
      </c>
      <c r="J100" t="str">
        <f t="shared" si="2"/>
        <v>YES</v>
      </c>
      <c r="K100" s="6" t="s">
        <v>175</v>
      </c>
      <c r="L100" t="str">
        <f t="shared" si="3"/>
        <v/>
      </c>
    </row>
    <row r="101" spans="4:13" x14ac:dyDescent="0.2">
      <c r="D101">
        <v>186</v>
      </c>
      <c r="E101" t="s">
        <v>104</v>
      </c>
      <c r="H101">
        <v>178</v>
      </c>
      <c r="I101" t="s">
        <v>145</v>
      </c>
      <c r="J101" t="str">
        <f t="shared" si="2"/>
        <v/>
      </c>
      <c r="L101" t="str">
        <f t="shared" si="3"/>
        <v>YES</v>
      </c>
      <c r="M101" t="s">
        <v>155</v>
      </c>
    </row>
    <row r="102" spans="4:13" x14ac:dyDescent="0.2">
      <c r="D102">
        <v>187</v>
      </c>
      <c r="E102" t="s">
        <v>147</v>
      </c>
      <c r="H102">
        <v>179</v>
      </c>
      <c r="I102" t="s">
        <v>99</v>
      </c>
      <c r="J102" t="str">
        <f t="shared" si="2"/>
        <v>YES</v>
      </c>
      <c r="K102" t="s">
        <v>155</v>
      </c>
      <c r="L102" t="str">
        <f t="shared" si="3"/>
        <v>YES</v>
      </c>
      <c r="M102" t="s">
        <v>155</v>
      </c>
    </row>
    <row r="103" spans="4:13" x14ac:dyDescent="0.2">
      <c r="D103">
        <v>188</v>
      </c>
      <c r="E103" t="s">
        <v>105</v>
      </c>
      <c r="H103">
        <v>180</v>
      </c>
      <c r="I103" t="s">
        <v>100</v>
      </c>
      <c r="J103" t="str">
        <f t="shared" si="2"/>
        <v>YES</v>
      </c>
      <c r="K103" t="s">
        <v>155</v>
      </c>
      <c r="L103" t="str">
        <f t="shared" si="3"/>
        <v>YES</v>
      </c>
      <c r="M103" t="s">
        <v>155</v>
      </c>
    </row>
    <row r="104" spans="4:13" x14ac:dyDescent="0.2">
      <c r="D104">
        <v>189</v>
      </c>
      <c r="E104" t="s">
        <v>106</v>
      </c>
      <c r="H104">
        <v>181</v>
      </c>
      <c r="I104" t="s">
        <v>146</v>
      </c>
      <c r="J104" t="str">
        <f t="shared" si="2"/>
        <v/>
      </c>
      <c r="L104" t="str">
        <f t="shared" si="3"/>
        <v>YES</v>
      </c>
      <c r="M104" t="s">
        <v>155</v>
      </c>
    </row>
    <row r="105" spans="4:13" x14ac:dyDescent="0.2">
      <c r="D105">
        <v>190</v>
      </c>
      <c r="E105" t="s">
        <v>107</v>
      </c>
      <c r="H105">
        <v>183</v>
      </c>
      <c r="I105" t="s">
        <v>101</v>
      </c>
      <c r="J105" t="str">
        <f t="shared" si="2"/>
        <v>YES</v>
      </c>
      <c r="K105" t="s">
        <v>155</v>
      </c>
      <c r="L105" t="str">
        <f t="shared" si="3"/>
        <v>YES</v>
      </c>
      <c r="M105" t="s">
        <v>155</v>
      </c>
    </row>
    <row r="106" spans="4:13" x14ac:dyDescent="0.2">
      <c r="D106">
        <v>191</v>
      </c>
      <c r="E106" t="s">
        <v>108</v>
      </c>
      <c r="H106">
        <v>184</v>
      </c>
      <c r="I106" t="s">
        <v>102</v>
      </c>
      <c r="J106" t="str">
        <f t="shared" si="2"/>
        <v>YES</v>
      </c>
      <c r="K106" t="s">
        <v>155</v>
      </c>
      <c r="L106" t="str">
        <f t="shared" si="3"/>
        <v>YES</v>
      </c>
      <c r="M106" t="s">
        <v>155</v>
      </c>
    </row>
    <row r="107" spans="4:13" x14ac:dyDescent="0.2">
      <c r="D107">
        <v>192</v>
      </c>
      <c r="E107" t="s">
        <v>109</v>
      </c>
      <c r="H107">
        <v>185</v>
      </c>
      <c r="I107" t="s">
        <v>103</v>
      </c>
      <c r="J107" t="str">
        <f t="shared" si="2"/>
        <v>YES</v>
      </c>
      <c r="K107" t="s">
        <v>155</v>
      </c>
      <c r="L107" t="str">
        <f t="shared" si="3"/>
        <v>YES</v>
      </c>
      <c r="M107" t="s">
        <v>155</v>
      </c>
    </row>
    <row r="108" spans="4:13" x14ac:dyDescent="0.2">
      <c r="D108">
        <v>193</v>
      </c>
      <c r="E108" t="s">
        <v>110</v>
      </c>
      <c r="H108">
        <v>186</v>
      </c>
      <c r="I108" t="s">
        <v>104</v>
      </c>
      <c r="J108" t="str">
        <f t="shared" si="2"/>
        <v>YES</v>
      </c>
      <c r="K108" t="s">
        <v>155</v>
      </c>
      <c r="L108" t="str">
        <f t="shared" si="3"/>
        <v>YES</v>
      </c>
      <c r="M108" t="s">
        <v>155</v>
      </c>
    </row>
    <row r="109" spans="4:13" x14ac:dyDescent="0.2">
      <c r="D109">
        <v>194</v>
      </c>
      <c r="E109" t="s">
        <v>148</v>
      </c>
      <c r="H109">
        <v>187</v>
      </c>
      <c r="I109" t="s">
        <v>147</v>
      </c>
      <c r="J109" t="str">
        <f t="shared" si="2"/>
        <v/>
      </c>
      <c r="L109" t="str">
        <f t="shared" si="3"/>
        <v>YES</v>
      </c>
      <c r="M109" t="s">
        <v>155</v>
      </c>
    </row>
    <row r="110" spans="4:13" x14ac:dyDescent="0.2">
      <c r="H110">
        <v>188</v>
      </c>
      <c r="I110" t="s">
        <v>105</v>
      </c>
      <c r="J110" t="str">
        <f t="shared" si="2"/>
        <v>YES</v>
      </c>
      <c r="K110" t="s">
        <v>155</v>
      </c>
      <c r="L110" t="str">
        <f t="shared" si="3"/>
        <v>YES</v>
      </c>
      <c r="M110" t="s">
        <v>155</v>
      </c>
    </row>
    <row r="111" spans="4:13" x14ac:dyDescent="0.2">
      <c r="H111">
        <v>189</v>
      </c>
      <c r="I111" t="s">
        <v>106</v>
      </c>
      <c r="J111" t="str">
        <f t="shared" si="2"/>
        <v>YES</v>
      </c>
      <c r="K111" t="s">
        <v>155</v>
      </c>
      <c r="L111" t="str">
        <f t="shared" si="3"/>
        <v>YES</v>
      </c>
      <c r="M111" t="s">
        <v>155</v>
      </c>
    </row>
    <row r="112" spans="4:13" x14ac:dyDescent="0.2">
      <c r="H112">
        <v>190</v>
      </c>
      <c r="I112" t="s">
        <v>107</v>
      </c>
      <c r="J112" t="str">
        <f t="shared" si="2"/>
        <v>YES</v>
      </c>
      <c r="K112" t="s">
        <v>155</v>
      </c>
      <c r="L112" t="str">
        <f t="shared" si="3"/>
        <v>YES</v>
      </c>
      <c r="M112" t="s">
        <v>155</v>
      </c>
    </row>
    <row r="113" spans="8:13" x14ac:dyDescent="0.2">
      <c r="H113">
        <v>191</v>
      </c>
      <c r="I113" t="s">
        <v>108</v>
      </c>
      <c r="J113" t="str">
        <f t="shared" si="2"/>
        <v>YES</v>
      </c>
      <c r="K113" t="s">
        <v>155</v>
      </c>
      <c r="L113" t="str">
        <f t="shared" si="3"/>
        <v>YES</v>
      </c>
      <c r="M113" t="s">
        <v>155</v>
      </c>
    </row>
    <row r="114" spans="8:13" x14ac:dyDescent="0.2">
      <c r="H114">
        <v>192</v>
      </c>
      <c r="I114" t="s">
        <v>109</v>
      </c>
      <c r="J114" t="str">
        <f t="shared" si="2"/>
        <v>YES</v>
      </c>
      <c r="K114" t="s">
        <v>155</v>
      </c>
      <c r="L114" t="str">
        <f t="shared" si="3"/>
        <v>YES</v>
      </c>
      <c r="M114" t="s">
        <v>155</v>
      </c>
    </row>
    <row r="115" spans="8:13" x14ac:dyDescent="0.2">
      <c r="H115">
        <v>193</v>
      </c>
      <c r="I115" t="s">
        <v>110</v>
      </c>
      <c r="J115" t="str">
        <f t="shared" si="2"/>
        <v>YES</v>
      </c>
      <c r="K115" t="s">
        <v>155</v>
      </c>
      <c r="L115" t="str">
        <f t="shared" si="3"/>
        <v>YES</v>
      </c>
      <c r="M115" t="s">
        <v>155</v>
      </c>
    </row>
    <row r="116" spans="8:13" x14ac:dyDescent="0.2">
      <c r="H116">
        <v>194</v>
      </c>
      <c r="I116" t="s">
        <v>148</v>
      </c>
      <c r="J116" t="str">
        <f t="shared" si="2"/>
        <v/>
      </c>
      <c r="L116" t="str">
        <f t="shared" si="3"/>
        <v>YES</v>
      </c>
      <c r="M116" t="s">
        <v>155</v>
      </c>
    </row>
  </sheetData>
  <sortState ref="H6:I116">
    <sortCondition ref="H6:H11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topLeftCell="A10" workbookViewId="0">
      <selection activeCell="G26" sqref="G26"/>
    </sheetView>
  </sheetViews>
  <sheetFormatPr baseColWidth="10" defaultColWidth="8.83203125" defaultRowHeight="15" x14ac:dyDescent="0.2"/>
  <cols>
    <col min="1" max="1" width="4.83203125" bestFit="1" customWidth="1"/>
    <col min="2" max="2" width="11.5" bestFit="1" customWidth="1"/>
    <col min="3" max="3" width="14.33203125" bestFit="1" customWidth="1"/>
    <col min="5" max="5" width="4.83203125" bestFit="1" customWidth="1"/>
    <col min="6" max="6" width="12" bestFit="1" customWidth="1"/>
    <col min="7" max="7" width="14.6640625" bestFit="1" customWidth="1"/>
  </cols>
  <sheetData>
    <row r="1" spans="1:8" x14ac:dyDescent="0.2">
      <c r="A1" t="s">
        <v>0</v>
      </c>
      <c r="B1" t="s">
        <v>8</v>
      </c>
      <c r="C1" t="s">
        <v>35</v>
      </c>
      <c r="D1" t="s">
        <v>183</v>
      </c>
      <c r="E1" t="s">
        <v>0</v>
      </c>
      <c r="F1" t="s">
        <v>8</v>
      </c>
      <c r="G1" t="s">
        <v>35</v>
      </c>
      <c r="H1" t="s">
        <v>183</v>
      </c>
    </row>
    <row r="2" spans="1:8" x14ac:dyDescent="0.2">
      <c r="A2" s="1">
        <v>2001</v>
      </c>
      <c r="B2" s="1">
        <v>-97530861.691999927</v>
      </c>
      <c r="C2" s="1">
        <v>2074750275.5159991</v>
      </c>
      <c r="D2" s="1">
        <v>55352652.116999984</v>
      </c>
      <c r="E2" s="1">
        <v>2001</v>
      </c>
      <c r="F2" s="1">
        <v>-97530861.691999972</v>
      </c>
      <c r="G2" s="1">
        <v>2074750275.5159991</v>
      </c>
      <c r="H2" s="1">
        <v>55352652.116999991</v>
      </c>
    </row>
    <row r="3" spans="1:8" x14ac:dyDescent="0.2">
      <c r="A3" s="1">
        <v>2002</v>
      </c>
      <c r="B3" s="1">
        <v>-104118283.87899993</v>
      </c>
      <c r="C3" s="1">
        <v>1900356017.4561002</v>
      </c>
      <c r="D3" s="1">
        <v>58293400.743019991</v>
      </c>
      <c r="E3" s="1">
        <v>2002</v>
      </c>
      <c r="F3" s="1">
        <v>-104118283.87899989</v>
      </c>
      <c r="G3" s="1">
        <v>1900356017.4560986</v>
      </c>
      <c r="H3" s="1">
        <v>58293400.743019946</v>
      </c>
    </row>
    <row r="4" spans="1:8" x14ac:dyDescent="0.2">
      <c r="A4" s="1">
        <v>2003</v>
      </c>
      <c r="B4" s="1">
        <v>-116323132.48097</v>
      </c>
      <c r="C4" s="1">
        <v>1966564837.9579988</v>
      </c>
      <c r="D4" s="1">
        <v>66036553.759009965</v>
      </c>
      <c r="E4" s="1">
        <v>2003</v>
      </c>
      <c r="F4" s="1">
        <v>-116323132.48096995</v>
      </c>
      <c r="G4" s="1">
        <v>1966564837.957999</v>
      </c>
      <c r="H4" s="1">
        <v>66036553.759009957</v>
      </c>
    </row>
    <row r="5" spans="1:8" x14ac:dyDescent="0.2">
      <c r="A5" s="1">
        <v>2004</v>
      </c>
      <c r="B5" s="1">
        <v>-126508934.73403996</v>
      </c>
      <c r="C5" s="1">
        <v>2230342154.6149993</v>
      </c>
      <c r="D5" s="1">
        <v>82044542.146009967</v>
      </c>
      <c r="E5" s="1">
        <v>2004</v>
      </c>
      <c r="F5" s="1">
        <v>-126508934.73403996</v>
      </c>
      <c r="G5" s="1">
        <v>2230342154.6149993</v>
      </c>
      <c r="H5" s="1">
        <v>82044542.146009967</v>
      </c>
    </row>
    <row r="6" spans="1:8" x14ac:dyDescent="0.2">
      <c r="A6" s="1">
        <v>2005</v>
      </c>
      <c r="B6" s="1">
        <v>-139104675.58300999</v>
      </c>
      <c r="C6" s="1">
        <v>2442400830.5389991</v>
      </c>
      <c r="D6" s="1">
        <v>85219429.702009976</v>
      </c>
      <c r="E6" s="1">
        <v>2005</v>
      </c>
      <c r="F6" s="1">
        <v>-139104675.58300996</v>
      </c>
      <c r="G6" s="1">
        <v>2442400830.5389996</v>
      </c>
      <c r="H6" s="1">
        <v>85219429.702009946</v>
      </c>
    </row>
    <row r="7" spans="1:8" x14ac:dyDescent="0.2">
      <c r="A7" s="1">
        <v>2006</v>
      </c>
      <c r="B7" s="1">
        <v>-148422254.72701997</v>
      </c>
      <c r="C7" s="1">
        <v>2629668226.7789974</v>
      </c>
      <c r="D7" s="1">
        <v>89724305.593009919</v>
      </c>
      <c r="E7" s="1">
        <v>2006</v>
      </c>
      <c r="F7" s="1">
        <v>-148422254.72702003</v>
      </c>
      <c r="G7" s="1">
        <v>2629668226.7789989</v>
      </c>
      <c r="H7" s="1">
        <v>89724305.593009964</v>
      </c>
    </row>
    <row r="8" spans="1:8" x14ac:dyDescent="0.2">
      <c r="A8" s="1">
        <v>2007</v>
      </c>
      <c r="B8" s="1">
        <v>-160888875.81301984</v>
      </c>
      <c r="C8" s="1">
        <v>2996558816.7169986</v>
      </c>
      <c r="D8" s="1">
        <v>98348152.641020015</v>
      </c>
      <c r="E8" s="1">
        <v>2007</v>
      </c>
      <c r="F8" s="1">
        <v>-160888875.81301984</v>
      </c>
      <c r="G8" s="1">
        <v>2996558816.7169986</v>
      </c>
      <c r="H8" s="1">
        <v>98348152.641020015</v>
      </c>
    </row>
    <row r="9" spans="1:8" x14ac:dyDescent="0.2">
      <c r="A9" s="1">
        <v>2008</v>
      </c>
      <c r="B9" s="1">
        <v>-173278590.54801014</v>
      </c>
      <c r="C9" s="1">
        <v>2713318516.5320005</v>
      </c>
      <c r="D9" s="1">
        <v>109979625.12348658</v>
      </c>
      <c r="E9" s="1">
        <v>2008</v>
      </c>
      <c r="F9" s="1">
        <v>-173278590.54801014</v>
      </c>
      <c r="G9" s="1">
        <v>2713318516.5319986</v>
      </c>
      <c r="H9" s="1">
        <v>109979625.12348661</v>
      </c>
    </row>
    <row r="10" spans="1:8" x14ac:dyDescent="0.2">
      <c r="A10" s="1">
        <v>2009</v>
      </c>
      <c r="B10" s="1">
        <v>-179936807.33899993</v>
      </c>
      <c r="C10" s="1">
        <v>2218028919.3119988</v>
      </c>
      <c r="D10" s="1">
        <v>110827455.61502995</v>
      </c>
      <c r="E10" s="1">
        <v>2009</v>
      </c>
      <c r="F10" s="1">
        <v>-179936807.33899987</v>
      </c>
      <c r="G10" s="1">
        <v>2218028919.3119988</v>
      </c>
      <c r="H10" s="1">
        <v>110827455.61503001</v>
      </c>
    </row>
    <row r="11" spans="1:8" x14ac:dyDescent="0.2">
      <c r="A11" s="1">
        <v>2010</v>
      </c>
      <c r="B11" s="1">
        <v>-192028768.00999993</v>
      </c>
      <c r="C11" s="1">
        <v>2449785898.3459997</v>
      </c>
      <c r="D11" s="1">
        <v>113839526.11701992</v>
      </c>
      <c r="E11" s="1">
        <v>2010</v>
      </c>
      <c r="F11" s="1">
        <v>-192028768.00999999</v>
      </c>
      <c r="G11" s="1">
        <v>2449785898.3459988</v>
      </c>
      <c r="H11" s="1">
        <v>113839526.11701995</v>
      </c>
    </row>
    <row r="12" spans="1:8" x14ac:dyDescent="0.2">
      <c r="A12" s="1">
        <v>2011</v>
      </c>
      <c r="B12" s="1">
        <v>-207922343.00599995</v>
      </c>
      <c r="C12" s="1">
        <v>2783505084.8059998</v>
      </c>
      <c r="D12" s="1">
        <v>121576655.13399991</v>
      </c>
      <c r="E12" s="1">
        <v>2011</v>
      </c>
      <c r="F12" s="1">
        <v>-207922343.0059998</v>
      </c>
      <c r="G12" s="1">
        <v>2783505084.8059998</v>
      </c>
      <c r="H12" s="1">
        <v>121576655.13399994</v>
      </c>
    </row>
    <row r="13" spans="1:8" x14ac:dyDescent="0.2">
      <c r="A13" s="1">
        <v>2012</v>
      </c>
      <c r="B13" s="1">
        <v>-220217074.25400004</v>
      </c>
      <c r="C13" s="1">
        <v>2791048556.796999</v>
      </c>
      <c r="D13" s="1">
        <v>129457832.737</v>
      </c>
      <c r="E13" s="1">
        <v>2012</v>
      </c>
      <c r="F13" s="1">
        <v>-220217074.25400007</v>
      </c>
      <c r="G13" s="1">
        <v>2791048556.796999</v>
      </c>
      <c r="H13" s="1">
        <v>129457832.73699999</v>
      </c>
    </row>
    <row r="14" spans="1:8" x14ac:dyDescent="0.2">
      <c r="A14" s="1">
        <v>2013</v>
      </c>
      <c r="B14" s="1">
        <v>-232880111.38499996</v>
      </c>
      <c r="C14" s="1">
        <v>3031776562.2670012</v>
      </c>
      <c r="D14" s="1">
        <v>137474106.42399999</v>
      </c>
      <c r="E14" s="1">
        <v>2013</v>
      </c>
      <c r="F14" s="1">
        <v>-232880111.38499996</v>
      </c>
      <c r="G14" s="1">
        <v>3031776562.2670007</v>
      </c>
      <c r="H14" s="1">
        <v>137474106.42400005</v>
      </c>
    </row>
    <row r="15" spans="1:8" x14ac:dyDescent="0.2">
      <c r="A15" s="1">
        <v>2014</v>
      </c>
      <c r="B15" s="1">
        <v>-246709464.67699993</v>
      </c>
      <c r="C15" s="1">
        <v>3404168871.3960009</v>
      </c>
      <c r="D15" s="1">
        <v>148862313.59000003</v>
      </c>
      <c r="E15" s="1">
        <v>2014</v>
      </c>
      <c r="F15" s="1">
        <v>-246709464.67700002</v>
      </c>
      <c r="G15" s="1">
        <v>3404168871.3960013</v>
      </c>
      <c r="H15" s="1">
        <v>148862313.58999997</v>
      </c>
    </row>
    <row r="16" spans="1:8" x14ac:dyDescent="0.2">
      <c r="A16" s="1">
        <v>2015</v>
      </c>
      <c r="B16" s="1">
        <v>-257779255.54900011</v>
      </c>
      <c r="C16" s="1">
        <v>3405087145.9350009</v>
      </c>
      <c r="D16" s="1">
        <v>162157155.87199998</v>
      </c>
      <c r="E16" s="1">
        <v>2015</v>
      </c>
      <c r="F16" s="1">
        <v>-257779255.54900005</v>
      </c>
      <c r="G16" s="1">
        <v>3405087145.9349999</v>
      </c>
      <c r="H16" s="1">
        <v>162157155.87199992</v>
      </c>
    </row>
    <row r="17" spans="1:8" x14ac:dyDescent="0.2">
      <c r="A17" s="1">
        <v>2016</v>
      </c>
      <c r="B17" s="1">
        <v>-271210155.50999975</v>
      </c>
      <c r="C17" s="1">
        <v>3375123554.7609997</v>
      </c>
      <c r="D17" s="1">
        <v>169185937.04499999</v>
      </c>
      <c r="E17" s="1">
        <v>2016</v>
      </c>
      <c r="F17" s="1">
        <v>-271210155.50999993</v>
      </c>
      <c r="G17" s="1">
        <v>3375123554.7610011</v>
      </c>
      <c r="H17" s="1">
        <v>169185937.04499996</v>
      </c>
    </row>
    <row r="18" spans="1:8" x14ac:dyDescent="0.2">
      <c r="A18" s="1">
        <v>2017</v>
      </c>
      <c r="B18" s="1">
        <v>-283940321.80100006</v>
      </c>
      <c r="C18" s="1">
        <v>3701227210.1139998</v>
      </c>
      <c r="D18" s="1">
        <v>177935037.31700003</v>
      </c>
      <c r="E18" s="1">
        <v>2017</v>
      </c>
      <c r="F18" s="1">
        <v>-283940321.80100006</v>
      </c>
      <c r="G18" s="1">
        <v>3701227210.1139998</v>
      </c>
      <c r="H18" s="1">
        <v>177935037.31699991</v>
      </c>
    </row>
    <row r="19" spans="1:8" x14ac:dyDescent="0.2">
      <c r="A19" s="1">
        <v>2018</v>
      </c>
      <c r="B19" s="1">
        <v>-296207128.52899998</v>
      </c>
      <c r="C19" s="1">
        <v>3858697999.0439978</v>
      </c>
      <c r="D19" s="1">
        <v>194601261.25399992</v>
      </c>
      <c r="E19" s="1">
        <v>2018</v>
      </c>
      <c r="F19" s="1">
        <v>-296207128.52899998</v>
      </c>
      <c r="G19" s="1">
        <v>3858697999.0439978</v>
      </c>
      <c r="H19" s="1">
        <v>194601261.25399995</v>
      </c>
    </row>
    <row r="20" spans="1:8" x14ac:dyDescent="0.2">
      <c r="A20" s="1">
        <v>2019</v>
      </c>
      <c r="B20" s="1">
        <v>-306645905.65675479</v>
      </c>
      <c r="C20" s="1">
        <v>4022456274.7454872</v>
      </c>
      <c r="D20" s="1">
        <v>204030564.45437634</v>
      </c>
      <c r="E20" s="1">
        <v>2019</v>
      </c>
      <c r="F20" s="1">
        <v>-306645905.65675467</v>
      </c>
      <c r="G20" s="1">
        <v>4022456853.0286708</v>
      </c>
      <c r="H20" s="1">
        <v>204030564.45437628</v>
      </c>
    </row>
    <row r="21" spans="1:8" x14ac:dyDescent="0.2">
      <c r="A21" s="1">
        <v>2020</v>
      </c>
      <c r="B21" s="1">
        <v>-325376419.42487109</v>
      </c>
      <c r="C21" s="1">
        <v>3777945322.0422792</v>
      </c>
      <c r="D21" s="1">
        <v>221119401.5758495</v>
      </c>
      <c r="E21" s="1">
        <v>2020</v>
      </c>
      <c r="F21" s="1">
        <v>-325376419.42487091</v>
      </c>
      <c r="G21" s="1">
        <v>3776747549.2756228</v>
      </c>
      <c r="H21" s="1">
        <v>221119401.57584956</v>
      </c>
    </row>
    <row r="22" spans="1:8" x14ac:dyDescent="0.2">
      <c r="A22" s="1">
        <v>2021</v>
      </c>
      <c r="B22" s="1">
        <v>-345251028.51448238</v>
      </c>
      <c r="C22" s="1">
        <v>3670286848.1732836</v>
      </c>
      <c r="D22" s="1">
        <v>226726896.38265127</v>
      </c>
      <c r="E22" s="1">
        <v>2021</v>
      </c>
      <c r="F22" s="1">
        <v>-345251028.51448238</v>
      </c>
      <c r="G22" s="1">
        <v>3656737348.8991151</v>
      </c>
      <c r="H22" s="1">
        <v>226726896.38265121</v>
      </c>
    </row>
    <row r="23" spans="1:8" x14ac:dyDescent="0.2">
      <c r="A23" s="1">
        <v>2022</v>
      </c>
      <c r="B23" s="1">
        <v>-366339616.43870991</v>
      </c>
      <c r="C23" s="1">
        <v>3755946943.3599491</v>
      </c>
      <c r="D23" s="1">
        <v>232626038.35410407</v>
      </c>
      <c r="E23" s="1">
        <v>2022</v>
      </c>
      <c r="F23" s="1">
        <v>-366339616.43870974</v>
      </c>
      <c r="G23" s="1">
        <v>3620358582.8766875</v>
      </c>
      <c r="H23" s="1">
        <v>232626038.35410416</v>
      </c>
    </row>
    <row r="24" spans="1:8" x14ac:dyDescent="0.2">
      <c r="A24" s="1">
        <v>2023</v>
      </c>
      <c r="B24" s="1">
        <v>-388716335.32825619</v>
      </c>
      <c r="C24" s="1">
        <v>3831999688.890974</v>
      </c>
      <c r="D24" s="1">
        <v>248515627.65282965</v>
      </c>
      <c r="E24" s="1">
        <v>2023</v>
      </c>
      <c r="F24" s="1">
        <v>-388716335.32825649</v>
      </c>
      <c r="G24" s="1">
        <v>3574986784.9435701</v>
      </c>
      <c r="H24" s="1">
        <v>248515627.65282956</v>
      </c>
    </row>
    <row r="25" spans="1:8" x14ac:dyDescent="0.2">
      <c r="A25" s="1">
        <v>2024</v>
      </c>
      <c r="B25" s="1">
        <v>-412459866.6666705</v>
      </c>
      <c r="C25" s="1">
        <v>3982185487.0885305</v>
      </c>
      <c r="D25" s="1">
        <v>264560464.03430659</v>
      </c>
      <c r="E25" s="1">
        <v>2024</v>
      </c>
      <c r="F25" s="1">
        <v>-412459866.66667062</v>
      </c>
      <c r="G25" s="1">
        <v>3515202143.5445743</v>
      </c>
      <c r="H25" s="1">
        <v>264560464.03430665</v>
      </c>
    </row>
    <row r="26" spans="1:8" x14ac:dyDescent="0.2">
      <c r="A26" s="1">
        <v>2025</v>
      </c>
      <c r="B26" s="1">
        <v>-437653697.95181137</v>
      </c>
      <c r="C26" s="1">
        <v>4116724008.4405527</v>
      </c>
      <c r="D26" s="1">
        <v>281805241.4193601</v>
      </c>
      <c r="E26" s="1">
        <v>2025</v>
      </c>
      <c r="F26" s="1">
        <v>-437653697.95181125</v>
      </c>
      <c r="G26" s="1">
        <v>3444058502.8392386</v>
      </c>
      <c r="H26" s="1">
        <v>281805241.41936016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
  <sheetViews>
    <sheetView workbookViewId="0">
      <selection activeCell="G19" sqref="G19"/>
    </sheetView>
  </sheetViews>
  <sheetFormatPr baseColWidth="10" defaultColWidth="8.83203125" defaultRowHeight="15" x14ac:dyDescent="0.2"/>
  <cols>
    <col min="1" max="1" width="30.1640625" bestFit="1" customWidth="1"/>
  </cols>
  <sheetData>
    <row r="1" spans="1:9" x14ac:dyDescent="0.2">
      <c r="A1" t="s">
        <v>9</v>
      </c>
      <c r="B1" t="s">
        <v>10</v>
      </c>
      <c r="C1" t="s">
        <v>11</v>
      </c>
      <c r="D1" t="s">
        <v>12</v>
      </c>
      <c r="E1" t="s">
        <v>13</v>
      </c>
      <c r="F1" t="s">
        <v>14</v>
      </c>
      <c r="G1" t="s">
        <v>15</v>
      </c>
      <c r="H1" t="s">
        <v>190</v>
      </c>
      <c r="I1" t="s">
        <v>41</v>
      </c>
    </row>
    <row r="2" spans="1:9" x14ac:dyDescent="0.2">
      <c r="A2" t="s">
        <v>17</v>
      </c>
      <c r="B2" s="1">
        <v>0.11655852198600769</v>
      </c>
      <c r="C2" s="1">
        <v>0.147940993309021</v>
      </c>
      <c r="D2" s="1">
        <v>2.7645242214202881</v>
      </c>
      <c r="E2" s="1">
        <v>2.8340470790863037</v>
      </c>
      <c r="F2" s="1">
        <v>6.316753476858139E-2</v>
      </c>
      <c r="G2" s="1">
        <v>0.85133326053619385</v>
      </c>
      <c r="H2" s="1">
        <v>1.7721883058547974</v>
      </c>
      <c r="I2" s="1">
        <v>189</v>
      </c>
    </row>
    <row r="3" spans="1:9" x14ac:dyDescent="0.2">
      <c r="A3" t="s">
        <v>20</v>
      </c>
      <c r="B3" s="1">
        <v>0.17303191125392914</v>
      </c>
      <c r="C3" s="1">
        <v>0.21213406324386597</v>
      </c>
      <c r="D3" s="1">
        <v>2.5858280658721924</v>
      </c>
      <c r="E3" s="1">
        <v>2.5161950588226318</v>
      </c>
      <c r="F3" s="1">
        <v>5.2945502102375031E-2</v>
      </c>
      <c r="G3" s="1">
        <v>0.87957864999771118</v>
      </c>
      <c r="H3" s="1">
        <v>0.66398131847381592</v>
      </c>
      <c r="I3" s="1">
        <v>41</v>
      </c>
    </row>
    <row r="4" spans="1:9" x14ac:dyDescent="0.2">
      <c r="A4" t="s">
        <v>16</v>
      </c>
      <c r="B4" s="1">
        <v>0.21019646525382996</v>
      </c>
      <c r="C4" s="1">
        <v>3.6468964070081711E-2</v>
      </c>
      <c r="D4" s="1">
        <v>3.1442506313323975</v>
      </c>
      <c r="E4" s="1">
        <v>0.41913241147994995</v>
      </c>
      <c r="F4" s="1">
        <v>-0.14260433614253998</v>
      </c>
      <c r="G4" s="1">
        <v>1.812854528427124</v>
      </c>
      <c r="H4" s="1">
        <v>0.671031653881073</v>
      </c>
      <c r="I4" s="1">
        <v>145</v>
      </c>
    </row>
    <row r="5" spans="1:9" x14ac:dyDescent="0.2">
      <c r="A5" t="s">
        <v>19</v>
      </c>
      <c r="B5" s="1">
        <v>0.24107363820075989</v>
      </c>
      <c r="C5" s="1">
        <v>0.19642853736877441</v>
      </c>
      <c r="D5" s="1">
        <v>3.4607653617858887</v>
      </c>
      <c r="E5" s="1">
        <v>2.3497350215911865</v>
      </c>
      <c r="F5" s="1">
        <v>-1.8607461825013161E-2</v>
      </c>
      <c r="G5" s="1">
        <v>1.0688283443450928</v>
      </c>
      <c r="H5" s="1">
        <v>0.54577839374542236</v>
      </c>
      <c r="I5" s="1">
        <v>146</v>
      </c>
    </row>
    <row r="6" spans="1:9" x14ac:dyDescent="0.2">
      <c r="A6" t="s">
        <v>22</v>
      </c>
      <c r="B6" s="1">
        <v>0.27512627840042114</v>
      </c>
      <c r="C6" s="1">
        <v>0.24398338794708252</v>
      </c>
      <c r="D6" s="1">
        <v>3.2957429885864258</v>
      </c>
      <c r="E6" s="1">
        <v>2.1542444229125977</v>
      </c>
      <c r="F6" s="1">
        <v>-1.4555815607309341E-2</v>
      </c>
      <c r="G6" s="1">
        <v>1.0503895282745361</v>
      </c>
      <c r="H6" s="1">
        <v>0.64016890525817871</v>
      </c>
      <c r="I6" s="1">
        <v>169</v>
      </c>
    </row>
    <row r="7" spans="1:9" x14ac:dyDescent="0.2">
      <c r="A7" t="s">
        <v>27</v>
      </c>
      <c r="B7" s="1">
        <v>0.37492036819458008</v>
      </c>
      <c r="C7" s="1">
        <v>0.32884570956230164</v>
      </c>
      <c r="D7" s="1">
        <v>6.0367817878723145</v>
      </c>
      <c r="E7" s="1">
        <v>4.801581859588623</v>
      </c>
      <c r="F7" s="1">
        <v>6.3337716273963451E-3</v>
      </c>
      <c r="G7" s="1">
        <v>0.96317249536514282</v>
      </c>
      <c r="H7" s="1">
        <v>0.40537223219871521</v>
      </c>
      <c r="I7" s="1">
        <v>16</v>
      </c>
    </row>
    <row r="8" spans="1:9" x14ac:dyDescent="0.2">
      <c r="A8" t="s">
        <v>30</v>
      </c>
      <c r="B8" s="1">
        <v>0.38319423794746399</v>
      </c>
      <c r="C8" s="1">
        <v>0.35583096742630005</v>
      </c>
      <c r="D8" s="1">
        <v>6.3982968330383301</v>
      </c>
      <c r="E8" s="1">
        <v>4.850886344909668</v>
      </c>
      <c r="F8" s="1">
        <v>-2.0903327967971563E-3</v>
      </c>
      <c r="G8" s="1">
        <v>1.0135558843612671</v>
      </c>
      <c r="H8" s="1">
        <v>0.59706223011016846</v>
      </c>
      <c r="I8" s="1">
        <v>33</v>
      </c>
    </row>
    <row r="9" spans="1:9" x14ac:dyDescent="0.2">
      <c r="A9" t="s">
        <v>18</v>
      </c>
      <c r="B9" s="1">
        <v>0.39235052466392517</v>
      </c>
      <c r="C9" s="1">
        <v>0.23150673508644104</v>
      </c>
      <c r="D9" s="1">
        <v>4.1516737937927246</v>
      </c>
      <c r="E9" s="1">
        <v>1.6183397769927979</v>
      </c>
      <c r="F9" s="1">
        <v>-8.5552439093589783E-2</v>
      </c>
      <c r="G9" s="1">
        <v>1.5508342981338501</v>
      </c>
      <c r="H9" s="1">
        <v>0.3036385178565979</v>
      </c>
      <c r="I9" s="1">
        <v>73</v>
      </c>
    </row>
    <row r="10" spans="1:9" x14ac:dyDescent="0.2">
      <c r="A10" t="s">
        <v>21</v>
      </c>
      <c r="B10" s="1">
        <v>0.40038642287254333</v>
      </c>
      <c r="C10" s="1">
        <v>0.26170322299003601</v>
      </c>
      <c r="D10" s="1">
        <v>4.5663948059082031</v>
      </c>
      <c r="E10" s="1">
        <v>2.5450100898742676</v>
      </c>
      <c r="F10" s="1">
        <v>-6.9158904254436493E-2</v>
      </c>
      <c r="G10" s="1">
        <v>1.4615756273269653</v>
      </c>
      <c r="H10" s="1">
        <v>0.46879398822784424</v>
      </c>
      <c r="I10" s="1">
        <v>153</v>
      </c>
    </row>
    <row r="11" spans="1:9" x14ac:dyDescent="0.2">
      <c r="A11" t="s">
        <v>25</v>
      </c>
      <c r="B11" s="1">
        <v>0.40083163976669312</v>
      </c>
      <c r="C11" s="1">
        <v>0.3189767599105835</v>
      </c>
      <c r="D11" s="1">
        <v>6.8256688117980957</v>
      </c>
      <c r="E11" s="1">
        <v>4.6055116653442383</v>
      </c>
      <c r="F11" s="1">
        <v>-2.5833792984485626E-2</v>
      </c>
      <c r="G11" s="1">
        <v>1.2140827178955078</v>
      </c>
      <c r="H11" s="1">
        <v>0.61449337005615234</v>
      </c>
      <c r="I11" s="1">
        <v>34</v>
      </c>
    </row>
    <row r="12" spans="1:9" x14ac:dyDescent="0.2">
      <c r="A12" t="s">
        <v>24</v>
      </c>
      <c r="B12" s="1">
        <v>0.41746887564659119</v>
      </c>
      <c r="C12" s="1">
        <v>0.32375267148017883</v>
      </c>
      <c r="D12" s="1">
        <v>6.5018181800842285</v>
      </c>
      <c r="E12" s="1">
        <v>3.9218642711639404</v>
      </c>
      <c r="F12" s="1">
        <v>-4.0105123072862625E-2</v>
      </c>
      <c r="G12" s="1">
        <v>1.3527337312698364</v>
      </c>
      <c r="H12" s="1">
        <v>0.57607370615005493</v>
      </c>
      <c r="I12" s="1">
        <v>35</v>
      </c>
    </row>
    <row r="13" spans="1:9" x14ac:dyDescent="0.2">
      <c r="A13" t="s">
        <v>29</v>
      </c>
      <c r="B13" s="1">
        <v>0.44520798325538635</v>
      </c>
      <c r="C13" s="1">
        <v>0.39749923348426819</v>
      </c>
      <c r="D13" s="1">
        <v>6.3826436996459961</v>
      </c>
      <c r="E13" s="1">
        <v>5.334449291229248</v>
      </c>
      <c r="F13" s="1">
        <v>-1.1892410926520824E-2</v>
      </c>
      <c r="G13" s="1">
        <v>1.0821398496627808</v>
      </c>
      <c r="H13" s="1">
        <v>0.40586560964584351</v>
      </c>
      <c r="I13" s="1">
        <v>172</v>
      </c>
    </row>
    <row r="14" spans="1:9" x14ac:dyDescent="0.2">
      <c r="A14" t="s">
        <v>31</v>
      </c>
      <c r="B14" s="1">
        <v>0.45829460024833679</v>
      </c>
      <c r="C14" s="1">
        <v>0.33959874510765076</v>
      </c>
      <c r="D14" s="1">
        <v>7.166755199432373</v>
      </c>
      <c r="E14" s="1">
        <v>4.3295683860778809</v>
      </c>
      <c r="F14" s="1">
        <v>-3.3271349966526031E-2</v>
      </c>
      <c r="G14" s="1">
        <v>1.3131073713302612</v>
      </c>
      <c r="H14" s="1">
        <v>0.36210203170776367</v>
      </c>
      <c r="I14" s="1">
        <v>51</v>
      </c>
    </row>
    <row r="15" spans="1:9" x14ac:dyDescent="0.2">
      <c r="A15" t="s">
        <v>23</v>
      </c>
      <c r="B15" s="1">
        <v>0.45863845944404602</v>
      </c>
      <c r="C15" s="1">
        <v>0.24429544806480408</v>
      </c>
      <c r="D15" s="1">
        <v>6.3534102439880371</v>
      </c>
      <c r="E15" s="1">
        <v>3.2919061183929443</v>
      </c>
      <c r="F15" s="1">
        <v>-5.6353155523538589E-2</v>
      </c>
      <c r="G15" s="1">
        <v>1.5577166080474854</v>
      </c>
      <c r="H15" s="1">
        <v>0.49398979544639587</v>
      </c>
      <c r="I15" s="1">
        <v>11</v>
      </c>
    </row>
    <row r="16" spans="1:9" x14ac:dyDescent="0.2">
      <c r="A16" t="s">
        <v>26</v>
      </c>
      <c r="B16" s="1">
        <v>0.47002673149108887</v>
      </c>
      <c r="C16" s="1">
        <v>0.31753891706466675</v>
      </c>
      <c r="D16" s="1">
        <v>7.8620843887329102</v>
      </c>
      <c r="E16" s="1">
        <v>5.0417118072509766</v>
      </c>
      <c r="F16" s="1">
        <v>-3.4128651022911072E-2</v>
      </c>
      <c r="G16" s="1">
        <v>1.3667221069335938</v>
      </c>
      <c r="H16" s="1">
        <v>0.27492871880531311</v>
      </c>
      <c r="I16" s="1">
        <v>40</v>
      </c>
    </row>
    <row r="17" spans="1:9" x14ac:dyDescent="0.2">
      <c r="A17" t="s">
        <v>32</v>
      </c>
      <c r="B17" s="1">
        <v>0.47289133071899414</v>
      </c>
      <c r="C17" s="1">
        <v>0.47249913215637207</v>
      </c>
      <c r="D17" s="1">
        <v>8.15020751953125</v>
      </c>
      <c r="E17" s="1">
        <v>7.690218448638916</v>
      </c>
      <c r="F17" s="1">
        <v>2.3397441953420639E-2</v>
      </c>
      <c r="G17" s="1">
        <v>0.83984631299972534</v>
      </c>
      <c r="H17" s="1">
        <v>0.65063941478729248</v>
      </c>
      <c r="I17" s="1">
        <v>5</v>
      </c>
    </row>
    <row r="18" spans="1:9" x14ac:dyDescent="0.2">
      <c r="A18" t="s">
        <v>216</v>
      </c>
      <c r="B18" s="1">
        <v>0.49548947811126709</v>
      </c>
      <c r="C18" s="1">
        <v>0.5286184549331665</v>
      </c>
      <c r="D18" s="1">
        <v>6.7091770172119141</v>
      </c>
      <c r="E18" s="1">
        <v>5.6074132919311523</v>
      </c>
      <c r="F18" s="1">
        <v>6.7365281283855438E-3</v>
      </c>
      <c r="G18" s="1">
        <v>0.95675784349441528</v>
      </c>
      <c r="H18" s="1">
        <v>0.22991009056568146</v>
      </c>
      <c r="I18" s="1">
        <v>37</v>
      </c>
    </row>
    <row r="19" spans="1:9" x14ac:dyDescent="0.2">
      <c r="A19" t="s">
        <v>34</v>
      </c>
      <c r="B19" s="1">
        <v>0.49699375033378601</v>
      </c>
      <c r="C19" s="1">
        <v>0.58779799938201904</v>
      </c>
      <c r="D19" s="1">
        <v>5.7796196937561035</v>
      </c>
      <c r="E19" s="1">
        <v>5.2259750366210938</v>
      </c>
      <c r="F19" s="1">
        <v>1.2674224562942982E-2</v>
      </c>
      <c r="G19" s="1">
        <v>0.9317474365234375</v>
      </c>
      <c r="H19" s="1">
        <v>0.30636501312255859</v>
      </c>
      <c r="I19" s="1">
        <v>152</v>
      </c>
    </row>
    <row r="20" spans="1:9" x14ac:dyDescent="0.2">
      <c r="A20" t="s">
        <v>213</v>
      </c>
      <c r="B20" s="1">
        <v>0.50425094366073608</v>
      </c>
      <c r="C20" s="1">
        <v>0.39449062943458557</v>
      </c>
      <c r="D20" s="1">
        <v>6.5095705986022949</v>
      </c>
      <c r="E20" s="1">
        <v>3.5712957382202148</v>
      </c>
      <c r="F20" s="1">
        <v>-5.3590632975101471E-2</v>
      </c>
      <c r="G20" s="1">
        <v>1.5357491970062256</v>
      </c>
      <c r="H20" s="1">
        <v>0.30353933572769165</v>
      </c>
      <c r="I20" s="1">
        <v>95</v>
      </c>
    </row>
    <row r="21" spans="1:9" x14ac:dyDescent="0.2">
      <c r="A21" t="s">
        <v>28</v>
      </c>
      <c r="B21" s="1">
        <v>0.50572824478149414</v>
      </c>
      <c r="C21" s="1">
        <v>0.36713951826095581</v>
      </c>
      <c r="D21" s="1">
        <v>7.8644142150878906</v>
      </c>
      <c r="E21" s="1">
        <v>5.379951000213623</v>
      </c>
      <c r="F21" s="1">
        <v>-2.7508823201060295E-2</v>
      </c>
      <c r="G21" s="1">
        <v>1.2760648727416992</v>
      </c>
      <c r="H21" s="1">
        <v>0.32345589995384216</v>
      </c>
      <c r="I21" s="1">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Figure 1</vt:lpstr>
      <vt:lpstr>Fig1 Data</vt:lpstr>
      <vt:lpstr>Figure 2</vt:lpstr>
      <vt:lpstr>Fig2 Data</vt:lpstr>
      <vt:lpstr>Figure A1</vt:lpstr>
      <vt:lpstr>Figure B1</vt:lpstr>
      <vt:lpstr>Missing2019s 4-8-20</vt:lpstr>
      <vt:lpstr>Table1 Data</vt:lpstr>
      <vt:lpstr>Table2 Data</vt:lpstr>
      <vt:lpstr>FigA1 Data</vt:lpstr>
      <vt:lpstr>FigA2 Data</vt:lpstr>
      <vt:lpstr>Outlier Cash Flows</vt:lpstr>
      <vt:lpstr>Outlier Cash Flows Check</vt:lpstr>
      <vt:lpstr>Fig2 Note</vt:lpstr>
      <vt:lpstr>Footnote1</vt:lpstr>
      <vt:lpstr>Footnote5</vt:lpstr>
      <vt:lpstr>SocSecCovered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Amy Grzybowski</cp:lastModifiedBy>
  <dcterms:modified xsi:type="dcterms:W3CDTF">2020-05-29T15:56:05Z</dcterms:modified>
</cp:coreProperties>
</file>