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6015" yWindow="555" windowWidth="21840" windowHeight="13680"/>
  </bookViews>
  <sheets>
    <sheet name="Figure 1" sheetId="1" r:id="rId1"/>
    <sheet name="Figure 2" sheetId="3" r:id="rId2"/>
    <sheet name="Figure 3 " sheetId="4" r:id="rId3"/>
    <sheet name="Figure 4" sheetId="5" r:id="rId4"/>
    <sheet name="Figure 5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nalysis">'[1]medicare smi deduction'!$A$1:$W$92</definedName>
    <definedName name="avg_earn_analysis">'[1]medicare smi deduction'!$A$1:$X$72</definedName>
    <definedName name="BperGDP">'[1]part B expend % GDP'!$A$4:$B$28</definedName>
    <definedName name="CPI">'[1]CPI-W'!$A$1:$F$41</definedName>
    <definedName name="enroll">'[1]medicare enrollment'!$A$4:$F$35</definedName>
    <definedName name="from_ssa">'[1]From SSA'!$A$4:$AB$125</definedName>
    <definedName name="GDP">[1]GDP!$A$5:$K$84</definedName>
    <definedName name="inc_cost">[2]Inc_Cost!$A$6:$S$127</definedName>
    <definedName name="medearn">'[1]V.C7 medium earnings'!$A$5:$M$156</definedName>
    <definedName name="_xlnm.Print_Area" localSheetId="3">'Figure 4'!$A$1:$Q$53</definedName>
    <definedName name="scldmedearn">#REF!</definedName>
    <definedName name="SMIprem">'[1]SMI premium'!$A$18:$G$78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5" l="1"/>
  <c r="E48" i="5" s="1"/>
  <c r="H22" i="5"/>
  <c r="H47" i="5" s="1"/>
  <c r="G22" i="5"/>
  <c r="G46" i="5" s="1"/>
  <c r="F47" i="5" s="1"/>
  <c r="H46" i="5"/>
  <c r="H43" i="5"/>
  <c r="G43" i="5"/>
  <c r="G38" i="5"/>
  <c r="E26" i="5"/>
  <c r="E27" i="5" s="1"/>
  <c r="H25" i="5"/>
  <c r="J31" i="4"/>
  <c r="J30" i="4"/>
  <c r="H30" i="4"/>
  <c r="G30" i="4"/>
  <c r="F30" i="4"/>
  <c r="E30" i="4"/>
  <c r="D30" i="4"/>
  <c r="C30" i="4"/>
  <c r="J29" i="4"/>
  <c r="H29" i="4"/>
  <c r="G29" i="4"/>
  <c r="F29" i="4"/>
  <c r="E29" i="4"/>
  <c r="D29" i="4"/>
  <c r="C29" i="4"/>
  <c r="E28" i="5" l="1"/>
  <c r="H27" i="5"/>
  <c r="G47" i="5"/>
  <c r="F48" i="5"/>
  <c r="E49" i="5"/>
  <c r="H48" i="5"/>
  <c r="H26" i="5"/>
  <c r="G25" i="5"/>
  <c r="F26" i="5" s="1"/>
  <c r="G26" i="5" l="1"/>
  <c r="F27" i="5"/>
  <c r="G48" i="5"/>
  <c r="F49" i="5"/>
  <c r="E50" i="5"/>
  <c r="H49" i="5"/>
  <c r="E29" i="5"/>
  <c r="H28" i="5"/>
  <c r="G49" i="5" l="1"/>
  <c r="F50" i="5"/>
  <c r="G27" i="5"/>
  <c r="F28" i="5"/>
  <c r="E30" i="5"/>
  <c r="H29" i="5"/>
  <c r="E51" i="5"/>
  <c r="H50" i="5"/>
  <c r="G28" i="5" l="1"/>
  <c r="F29" i="5"/>
  <c r="G50" i="5"/>
  <c r="F51" i="5"/>
  <c r="E52" i="5"/>
  <c r="H51" i="5"/>
  <c r="E31" i="5"/>
  <c r="H30" i="5"/>
  <c r="G29" i="5" l="1"/>
  <c r="F30" i="5" s="1"/>
  <c r="G51" i="5"/>
  <c r="F52" i="5"/>
  <c r="E32" i="5"/>
  <c r="H31" i="5"/>
  <c r="E53" i="5"/>
  <c r="H52" i="5"/>
  <c r="G30" i="5" l="1"/>
  <c r="F31" i="5" s="1"/>
  <c r="G52" i="5"/>
  <c r="F53" i="5"/>
  <c r="E54" i="5"/>
  <c r="H54" i="5" s="1"/>
  <c r="H53" i="5"/>
  <c r="E33" i="5"/>
  <c r="H33" i="5" s="1"/>
  <c r="H32" i="5"/>
  <c r="G31" i="5" l="1"/>
  <c r="F32" i="5"/>
  <c r="G53" i="5"/>
  <c r="F54" i="5"/>
  <c r="G32" i="5" l="1"/>
  <c r="F33" i="5"/>
  <c r="G33" i="5" s="1"/>
  <c r="G54" i="5"/>
  <c r="G39" i="5"/>
</calcChain>
</file>

<file path=xl/sharedStrings.xml><?xml version="1.0" encoding="utf-8"?>
<sst xmlns="http://schemas.openxmlformats.org/spreadsheetml/2006/main" count="61" uniqueCount="49">
  <si>
    <r>
      <t xml:space="preserve">Figure 1. </t>
    </r>
    <r>
      <rPr>
        <i/>
        <sz val="12"/>
        <color theme="1"/>
        <rFont val="Times New Roman"/>
        <family val="1"/>
      </rPr>
      <t>Ratio of Wealth to Income by Age from the Survey of Consumer Finances, 1983-2013</t>
    </r>
  </si>
  <si>
    <r>
      <t xml:space="preserve">Sources: </t>
    </r>
    <r>
      <rPr>
        <sz val="10"/>
        <color theme="1"/>
        <rFont val="Times New Roman"/>
        <family val="1"/>
      </rPr>
      <t xml:space="preserve">Authors' calculations based on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(1983-2013).</t>
    </r>
  </si>
  <si>
    <r>
      <t xml:space="preserve">Figure 2. </t>
    </r>
    <r>
      <rPr>
        <i/>
        <sz val="12"/>
        <color rgb="FF221E1F"/>
        <rFont val="Times New Roman"/>
        <family val="1"/>
      </rPr>
      <t>The National Retirement Risk Index, 1983-2013</t>
    </r>
  </si>
  <si>
    <r>
      <t xml:space="preserve">Source: </t>
    </r>
    <r>
      <rPr>
        <sz val="10"/>
        <color rgb="FF221E1F"/>
        <rFont val="Times New Roman"/>
        <family val="1"/>
      </rPr>
      <t>Munnell, Hou, and Webb (2014).</t>
    </r>
  </si>
  <si>
    <t>post SMI replacement rate</t>
  </si>
  <si>
    <t>After personal income taxation</t>
  </si>
  <si>
    <t>After Tax Replacement Rate</t>
  </si>
  <si>
    <r>
      <t xml:space="preserve">Figure 3. </t>
    </r>
    <r>
      <rPr>
        <i/>
        <sz val="12"/>
        <color theme="1"/>
        <rFont val="Times New Roman"/>
        <family val="1"/>
      </rPr>
      <t>Social Security Replacement Rates for Average Earner Retiring at Age 65, 1985, 2000, 2015, and 2030</t>
    </r>
  </si>
  <si>
    <r>
      <rPr>
        <i/>
        <sz val="10"/>
        <color indexed="8"/>
        <rFont val="Times New Roman"/>
        <family val="1"/>
      </rPr>
      <t xml:space="preserve">Sources: </t>
    </r>
    <r>
      <rPr>
        <sz val="10"/>
        <color indexed="8"/>
        <rFont val="Times New Roman"/>
        <family val="1"/>
      </rPr>
      <t>Centers for Medicare &amp; Medicaid Services (2013); and U.S. Social Security Administration (2013).</t>
    </r>
  </si>
  <si>
    <t>Social Security Benefits up 69.3%</t>
  </si>
  <si>
    <t>401(k) Assets More than Double</t>
  </si>
  <si>
    <t>Increased Ratio of Working to Retirement Years</t>
  </si>
  <si>
    <t>Nominal Return</t>
  </si>
  <si>
    <t>Inflation</t>
  </si>
  <si>
    <t>Real Return</t>
  </si>
  <si>
    <t>Cont. Percent</t>
  </si>
  <si>
    <t>Income</t>
  </si>
  <si>
    <t>401K balance</t>
  </si>
  <si>
    <t>401K growth</t>
  </si>
  <si>
    <t>Contributions</t>
  </si>
  <si>
    <t>*Note: The assumptions include: a starting 401(K) balance of $60,000 at age 62, a real rate of return of 4.6%, and an annual salary at age 62 of about $40,000.</t>
  </si>
  <si>
    <t>Vanguard</t>
  </si>
  <si>
    <t>Avg. Income</t>
  </si>
  <si>
    <t>Avg. Balance (55-64)</t>
  </si>
  <si>
    <t>*Note: The assumptions include: a starting 401(K) balance of $67,000 at age 62, a real rate of return of 4.6%, and an annual salary at age 62 of $64,000.</t>
  </si>
  <si>
    <r>
      <t xml:space="preserve">Figure 4. </t>
    </r>
    <r>
      <rPr>
        <i/>
        <sz val="12"/>
        <color rgb="FF221E1F"/>
        <rFont val="Times New Roman"/>
        <family val="1"/>
      </rPr>
      <t>Impact of Working Longer on Social Security, 401(k)/IRAs, and the Retirement Span</t>
    </r>
  </si>
  <si>
    <r>
      <t xml:space="preserve">Sources: </t>
    </r>
    <r>
      <rPr>
        <sz val="10"/>
        <color rgb="FF000000"/>
        <rFont val="Times New Roman"/>
        <family val="1"/>
      </rPr>
      <t>Authors' calculations.</t>
    </r>
  </si>
  <si>
    <t>Reported replacement rate (retirement at age     )</t>
  </si>
  <si>
    <t xml:space="preserve">After Part B deduction </t>
  </si>
  <si>
    <t>* When using these data, please cite the Center for Retirement Research at Boston College.</t>
  </si>
  <si>
    <t>Year</t>
  </si>
  <si>
    <t>Private sector workers, aged 25-64</t>
  </si>
  <si>
    <t>Figure 5. Percentage of Private Sector Workers Ages 25-64 Participating in an EmployerSponsored Pension, 1979-2012</t>
  </si>
  <si>
    <t>Source: U.S. Census Bureau, Current Population Survey (1979-2012).</t>
  </si>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</sst>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221E1F"/>
      <name val="Times New Roman"/>
      <family val="1"/>
    </font>
    <font>
      <i/>
      <sz val="12"/>
      <color rgb="FF221E1F"/>
      <name val="Times New Roman"/>
      <family val="1"/>
    </font>
    <font>
      <i/>
      <sz val="10"/>
      <color rgb="FF221E1F"/>
      <name val="Times New Roman"/>
      <family val="1"/>
    </font>
    <font>
      <sz val="10"/>
      <color rgb="FF221E1F"/>
      <name val="Times New Roman"/>
      <family val="1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6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6" fillId="0" borderId="0"/>
    <xf numFmtId="0" fontId="16" fillId="0" borderId="0"/>
    <xf numFmtId="0" fontId="1" fillId="0" borderId="0"/>
    <xf numFmtId="0" fontId="17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0" xfId="3" applyFont="1"/>
    <xf numFmtId="0" fontId="7" fillId="0" borderId="0" xfId="3"/>
    <xf numFmtId="0" fontId="12" fillId="0" borderId="0" xfId="3" applyFont="1" applyAlignment="1">
      <alignment horizontal="left"/>
    </xf>
    <xf numFmtId="0" fontId="13" fillId="0" borderId="0" xfId="3" applyFont="1"/>
    <xf numFmtId="9" fontId="7" fillId="0" borderId="0" xfId="3" applyNumberFormat="1"/>
    <xf numFmtId="0" fontId="2" fillId="0" borderId="0" xfId="3" applyFont="1" applyAlignment="1"/>
    <xf numFmtId="0" fontId="2" fillId="0" borderId="0" xfId="3" applyFont="1" applyAlignment="1">
      <alignment horizontal="center"/>
    </xf>
    <xf numFmtId="0" fontId="18" fillId="0" borderId="0" xfId="8" applyFont="1" applyAlignment="1">
      <alignment horizontal="center" vertical="center"/>
    </xf>
    <xf numFmtId="0" fontId="19" fillId="0" borderId="0" xfId="3" applyFont="1" applyAlignment="1">
      <alignment horizontal="left" vertical="center" readingOrder="1"/>
    </xf>
    <xf numFmtId="164" fontId="2" fillId="0" borderId="0" xfId="23" applyNumberFormat="1" applyFont="1"/>
    <xf numFmtId="164" fontId="2" fillId="2" borderId="0" xfId="23" applyNumberFormat="1" applyFont="1" applyFill="1"/>
    <xf numFmtId="165" fontId="2" fillId="0" borderId="0" xfId="5" applyNumberFormat="1" applyFont="1"/>
    <xf numFmtId="165" fontId="2" fillId="3" borderId="0" xfId="5" applyNumberFormat="1" applyFont="1" applyFill="1"/>
    <xf numFmtId="165" fontId="2" fillId="4" borderId="0" xfId="5" applyNumberFormat="1" applyFont="1" applyFill="1"/>
    <xf numFmtId="0" fontId="5" fillId="0" borderId="0" xfId="3" applyFont="1"/>
    <xf numFmtId="0" fontId="2" fillId="0" borderId="0" xfId="3" applyNumberFormat="1" applyFont="1"/>
    <xf numFmtId="43" fontId="2" fillId="0" borderId="0" xfId="3" applyNumberFormat="1" applyFont="1"/>
    <xf numFmtId="0" fontId="0" fillId="0" borderId="0" xfId="3" applyFont="1" applyAlignment="1">
      <alignment wrapText="1"/>
    </xf>
    <xf numFmtId="0" fontId="14" fillId="0" borderId="0" xfId="0" applyFont="1"/>
    <xf numFmtId="0" fontId="18" fillId="0" borderId="0" xfId="8" applyFont="1" applyAlignment="1">
      <alignment horizontal="center" vertical="center"/>
    </xf>
    <xf numFmtId="0" fontId="2" fillId="0" borderId="0" xfId="3" applyFont="1" applyAlignment="1">
      <alignment horizontal="center"/>
    </xf>
    <xf numFmtId="10" fontId="2" fillId="0" borderId="0" xfId="0" applyNumberFormat="1" applyFont="1"/>
  </cellXfs>
  <cellStyles count="24">
    <cellStyle name="Comma 2" xfId="4"/>
    <cellStyle name="Comma 3" xfId="5"/>
    <cellStyle name="Hyperlink 2" xfId="6"/>
    <cellStyle name="Normal" xfId="0" builtinId="0"/>
    <cellStyle name="Normal 10" xfId="7"/>
    <cellStyle name="Normal 11" xfId="8"/>
    <cellStyle name="Normal 2" xfId="1"/>
    <cellStyle name="Normal 2 2" xfId="3"/>
    <cellStyle name="Normal 3" xfId="2"/>
    <cellStyle name="Normal 3 2" xfId="9"/>
    <cellStyle name="Normal 3 3" xfId="10"/>
    <cellStyle name="Normal 4" xfId="11"/>
    <cellStyle name="Normal 5" xfId="12"/>
    <cellStyle name="Normal 6" xfId="13"/>
    <cellStyle name="Normal 7" xfId="14"/>
    <cellStyle name="Normal 7 2" xfId="15"/>
    <cellStyle name="Normal 8" xfId="16"/>
    <cellStyle name="Normal 9" xfId="17"/>
    <cellStyle name="Normal 9 2" xfId="18"/>
    <cellStyle name="Percent 2" xfId="19"/>
    <cellStyle name="Percent 2 2" xfId="20"/>
    <cellStyle name="Percent 3" xfId="21"/>
    <cellStyle name="Percent 4" xfId="22"/>
    <cellStyle name="Percent 5" xfId="23"/>
  </cellStyles>
  <dxfs count="0"/>
  <tableStyles count="0" defaultTableStyle="TableStyleMedium2" defaultPivotStyle="PivotStyleLight16"/>
  <colors>
    <mruColors>
      <color rgb="FF800000"/>
      <color rgb="FF007A37"/>
      <color rgb="FF99F583"/>
      <color rgb="FF5DEF3B"/>
      <color rgb="FFF907D6"/>
      <color rgb="FF808080"/>
      <color rgb="FF00F66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3333333333297E-2"/>
          <c:y val="3.0337457817772799E-2"/>
          <c:w val="0.92435783027121599"/>
          <c:h val="0.88267841519809997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1'!$F$26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'Figure 1'!$E$27:$E$41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1'!$F$27:$F$41</c:f>
              <c:numCache>
                <c:formatCode>General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1'!$G$26</c:f>
              <c:strCache>
                <c:ptCount val="1"/>
                <c:pt idx="0">
                  <c:v>1989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'Figure 1'!$E$27:$E$41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1'!$G$27:$G$41</c:f>
              <c:numCache>
                <c:formatCode>General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1'!$H$26</c:f>
              <c:strCache>
                <c:ptCount val="1"/>
                <c:pt idx="0">
                  <c:v>1992</c:v>
                </c:pt>
              </c:strCache>
            </c:strRef>
          </c:tx>
          <c:spPr>
            <a:ln w="25400">
              <a:solidFill>
                <a:srgbClr val="007A37"/>
              </a:solidFill>
              <a:prstDash val="solid"/>
            </a:ln>
          </c:spPr>
          <c:marker>
            <c:symbol val="none"/>
          </c:marker>
          <c:cat>
            <c:strRef>
              <c:f>'Figure 1'!$E$27:$E$41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1'!$H$27:$H$41</c:f>
              <c:numCache>
                <c:formatCode>General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1'!$I$26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1'!$E$27:$E$41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1'!$I$27:$I$41</c:f>
              <c:numCache>
                <c:formatCode>General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1'!$J$26</c:f>
              <c:strCache>
                <c:ptCount val="1"/>
                <c:pt idx="0">
                  <c:v>1998</c:v>
                </c:pt>
              </c:strCache>
            </c:strRef>
          </c:tx>
          <c:spPr>
            <a:ln w="25400">
              <a:solidFill>
                <a:srgbClr val="99F583"/>
              </a:solidFill>
              <a:prstDash val="solid"/>
            </a:ln>
          </c:spPr>
          <c:marker>
            <c:symbol val="none"/>
          </c:marker>
          <c:cat>
            <c:strRef>
              <c:f>'Figure 1'!$E$27:$E$41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1'!$J$27:$J$41</c:f>
              <c:numCache>
                <c:formatCode>General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1'!$K$26</c:f>
              <c:strCache>
                <c:ptCount val="1"/>
                <c:pt idx="0">
                  <c:v>2001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1'!$E$27:$E$41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1'!$K$27:$K$41</c:f>
              <c:numCache>
                <c:formatCode>General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1'!$L$26</c:f>
              <c:strCache>
                <c:ptCount val="1"/>
                <c:pt idx="0">
                  <c:v>2004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'Figure 1'!$E$27:$E$41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1'!$L$27:$L$41</c:f>
              <c:numCache>
                <c:formatCode>General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1'!$M$26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'Figure 1'!$E$27:$E$41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1'!$M$27:$M$41</c:f>
              <c:numCache>
                <c:formatCode>General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1'!$N$26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F907D6"/>
              </a:solidFill>
              <a:prstDash val="solid"/>
            </a:ln>
          </c:spPr>
          <c:marker>
            <c:symbol val="none"/>
          </c:marker>
          <c:cat>
            <c:strRef>
              <c:f>'Figure 1'!$E$27:$E$41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1'!$N$27:$N$41</c:f>
              <c:numCache>
                <c:formatCode>General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1'!$O$26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'Figure 1'!$E$27:$E$41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1'!$O$27:$O$41</c:f>
              <c:numCache>
                <c:formatCode>General</c:formatCode>
                <c:ptCount val="15"/>
                <c:pt idx="0">
                  <c:v>0.09</c:v>
                </c:pt>
                <c:pt idx="1">
                  <c:v>0.23</c:v>
                </c:pt>
                <c:pt idx="2">
                  <c:v>0.31</c:v>
                </c:pt>
                <c:pt idx="3">
                  <c:v>0.35</c:v>
                </c:pt>
                <c:pt idx="4">
                  <c:v>0.39</c:v>
                </c:pt>
                <c:pt idx="5">
                  <c:v>0.59</c:v>
                </c:pt>
                <c:pt idx="6">
                  <c:v>0.7</c:v>
                </c:pt>
                <c:pt idx="7">
                  <c:v>0.8</c:v>
                </c:pt>
                <c:pt idx="8">
                  <c:v>0.94</c:v>
                </c:pt>
                <c:pt idx="9">
                  <c:v>1.27</c:v>
                </c:pt>
                <c:pt idx="10">
                  <c:v>1.77</c:v>
                </c:pt>
                <c:pt idx="11">
                  <c:v>1.59</c:v>
                </c:pt>
                <c:pt idx="12">
                  <c:v>2.48</c:v>
                </c:pt>
                <c:pt idx="13">
                  <c:v>2.5</c:v>
                </c:pt>
                <c:pt idx="14">
                  <c:v>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76768"/>
        <c:axId val="156607232"/>
      </c:lineChart>
      <c:catAx>
        <c:axId val="15657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66072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566072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6576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059711286089201E-2"/>
          <c:y val="7.7321584801899795E-2"/>
          <c:w val="0.165288276465442"/>
          <c:h val="0.5960580546243600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830271216098003E-2"/>
          <c:y val="4.1406427408751702E-2"/>
          <c:w val="0.90085498687664001"/>
          <c:h val="0.871609486314210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2'!$K$8:$K$18</c:f>
              <c:numCache>
                <c:formatCode>General</c:formatCode>
                <c:ptCount val="11"/>
                <c:pt idx="0">
                  <c:v>1983</c:v>
                </c:pt>
                <c:pt idx="1">
                  <c:v>1986</c:v>
                </c:pt>
                <c:pt idx="2">
                  <c:v>1989</c:v>
                </c:pt>
                <c:pt idx="3">
                  <c:v>1992</c:v>
                </c:pt>
                <c:pt idx="4">
                  <c:v>1995</c:v>
                </c:pt>
                <c:pt idx="5">
                  <c:v>1998</c:v>
                </c:pt>
                <c:pt idx="6">
                  <c:v>2001</c:v>
                </c:pt>
                <c:pt idx="7">
                  <c:v>2004</c:v>
                </c:pt>
                <c:pt idx="8">
                  <c:v>2007</c:v>
                </c:pt>
                <c:pt idx="9">
                  <c:v>2010</c:v>
                </c:pt>
                <c:pt idx="10">
                  <c:v>2013</c:v>
                </c:pt>
              </c:numCache>
            </c:numRef>
          </c:cat>
          <c:val>
            <c:numRef>
              <c:f>'Figure 2'!$L$8:$L$18</c:f>
              <c:numCache>
                <c:formatCode>General</c:formatCode>
                <c:ptCount val="11"/>
                <c:pt idx="0">
                  <c:v>0.30848999999999999</c:v>
                </c:pt>
                <c:pt idx="1">
                  <c:v>0.31319000000000002</c:v>
                </c:pt>
                <c:pt idx="2">
                  <c:v>0.30359999999999998</c:v>
                </c:pt>
                <c:pt idx="3">
                  <c:v>0.36743999999999999</c:v>
                </c:pt>
                <c:pt idx="4">
                  <c:v>0.37964999999999999</c:v>
                </c:pt>
                <c:pt idx="5">
                  <c:v>0.40331</c:v>
                </c:pt>
                <c:pt idx="6">
                  <c:v>0.38412000000000002</c:v>
                </c:pt>
                <c:pt idx="7">
                  <c:v>0.44986999999999999</c:v>
                </c:pt>
                <c:pt idx="8">
                  <c:v>0.43728</c:v>
                </c:pt>
                <c:pt idx="9">
                  <c:v>0.52905999999999997</c:v>
                </c:pt>
                <c:pt idx="10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96736"/>
        <c:axId val="156998272"/>
      </c:barChart>
      <c:catAx>
        <c:axId val="156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6998272"/>
        <c:crosses val="autoZero"/>
        <c:auto val="1"/>
        <c:lblAlgn val="ctr"/>
        <c:lblOffset val="100"/>
        <c:noMultiLvlLbl val="0"/>
      </c:catAx>
      <c:valAx>
        <c:axId val="1569982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6996736"/>
        <c:crosses val="autoZero"/>
        <c:crossBetween val="between"/>
        <c:majorUnit val="0.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781352359923698E-2"/>
          <c:y val="2.63692038495188E-2"/>
          <c:w val="0.90939145932366805"/>
          <c:h val="0.886646669166354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 '!$A$29</c:f>
              <c:strCache>
                <c:ptCount val="1"/>
                <c:pt idx="0">
                  <c:v>Reported replacement rate (retirement at age     )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('Figure 3 '!$D$28,'Figure 3 '!$F$28,'Figure 3 '!$I$28,'Figure 3 '!$J$28)</c:f>
              <c:numCache>
                <c:formatCode>General</c:formatCode>
                <c:ptCount val="4"/>
                <c:pt idx="0">
                  <c:v>1985</c:v>
                </c:pt>
                <c:pt idx="1">
                  <c:v>2000</c:v>
                </c:pt>
                <c:pt idx="2">
                  <c:v>2015</c:v>
                </c:pt>
                <c:pt idx="3">
                  <c:v>2030</c:v>
                </c:pt>
              </c:numCache>
            </c:numRef>
          </c:cat>
          <c:val>
            <c:numRef>
              <c:f>('Figure 3 '!$D$29,'Figure 3 '!$F$29,'Figure 3 '!$I$29,'Figure 3 '!$J$29)</c:f>
              <c:numCache>
                <c:formatCode>0%</c:formatCode>
                <c:ptCount val="4"/>
                <c:pt idx="0">
                  <c:v>0.41499999999999998</c:v>
                </c:pt>
                <c:pt idx="1">
                  <c:v>0.38799999999999996</c:v>
                </c:pt>
                <c:pt idx="2">
                  <c:v>0.39</c:v>
                </c:pt>
                <c:pt idx="3">
                  <c:v>0.36299999999999999</c:v>
                </c:pt>
              </c:numCache>
            </c:numRef>
          </c:val>
        </c:ser>
        <c:ser>
          <c:idx val="0"/>
          <c:order val="1"/>
          <c:tx>
            <c:strRef>
              <c:f>'Figure 3 '!$A$30</c:f>
              <c:strCache>
                <c:ptCount val="1"/>
                <c:pt idx="0">
                  <c:v>After Part B deduction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8949065119278E-2"/>
                  <c:y val="1.76834659593280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8949065119278E-2"/>
                  <c:y val="2.12201591511936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7369439071566896E-3"/>
                  <c:y val="7.073386383731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052869116698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('Figure 3 '!$D$28,'Figure 3 '!$F$28,'Figure 3 '!$I$28,'Figure 3 '!$J$28)</c:f>
              <c:numCache>
                <c:formatCode>General</c:formatCode>
                <c:ptCount val="4"/>
                <c:pt idx="0">
                  <c:v>1985</c:v>
                </c:pt>
                <c:pt idx="1">
                  <c:v>2000</c:v>
                </c:pt>
                <c:pt idx="2">
                  <c:v>2015</c:v>
                </c:pt>
                <c:pt idx="3">
                  <c:v>2030</c:v>
                </c:pt>
              </c:numCache>
            </c:numRef>
          </c:cat>
          <c:val>
            <c:numRef>
              <c:f>('Figure 3 '!$D$30,'Figure 3 '!$F$30,'Figure 3 '!$I$30,'Figure 3 '!$J$30)</c:f>
              <c:numCache>
                <c:formatCode>0%</c:formatCode>
                <c:ptCount val="4"/>
                <c:pt idx="0">
                  <c:v>0.40345536466808368</c:v>
                </c:pt>
                <c:pt idx="1">
                  <c:v>0.37010015434367943</c:v>
                </c:pt>
                <c:pt idx="2">
                  <c:v>0.37</c:v>
                </c:pt>
                <c:pt idx="3">
                  <c:v>0.33056768815119614</c:v>
                </c:pt>
              </c:numCache>
            </c:numRef>
          </c:val>
        </c:ser>
        <c:ser>
          <c:idx val="2"/>
          <c:order val="2"/>
          <c:tx>
            <c:strRef>
              <c:f>'Figure 3 '!$A$31</c:f>
              <c:strCache>
                <c:ptCount val="1"/>
                <c:pt idx="0">
                  <c:v>After personal income taxation</c:v>
                </c:pt>
              </c:strCache>
            </c:strRef>
          </c:tx>
          <c:spPr>
            <a:pattFill prst="pct10">
              <a:fgClr>
                <a:srgbClr val="8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2.8368794326241099E-2"/>
                  <c:y val="1.06100795755968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0528691166989E-2"/>
                  <c:y val="2.12201591511936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('Figure 3 '!$D$28,'Figure 3 '!$F$28,'Figure 3 '!$I$28,'Figure 3 '!$J$28)</c:f>
              <c:numCache>
                <c:formatCode>General</c:formatCode>
                <c:ptCount val="4"/>
                <c:pt idx="0">
                  <c:v>1985</c:v>
                </c:pt>
                <c:pt idx="1">
                  <c:v>2000</c:v>
                </c:pt>
                <c:pt idx="2">
                  <c:v>2015</c:v>
                </c:pt>
                <c:pt idx="3">
                  <c:v>2030</c:v>
                </c:pt>
              </c:numCache>
            </c:numRef>
          </c:cat>
          <c:val>
            <c:numRef>
              <c:f>('Figure 3 '!$D$31,'Figure 3 '!$F$31,'Figure 3 '!$I$31,'Figure 3 '!$J$31)</c:f>
              <c:numCache>
                <c:formatCode>General</c:formatCode>
                <c:ptCount val="4"/>
                <c:pt idx="2" formatCode="0%">
                  <c:v>0.37</c:v>
                </c:pt>
                <c:pt idx="3" formatCode="0%">
                  <c:v>0.30788018815119611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98976"/>
        <c:axId val="162804864"/>
      </c:barChart>
      <c:catAx>
        <c:axId val="16279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prstClr val="white">
                <a:lumMod val="50000"/>
              </a:prstClr>
            </a:solidFill>
          </a:ln>
        </c:spPr>
        <c:crossAx val="162804864"/>
        <c:crosses val="autoZero"/>
        <c:auto val="1"/>
        <c:lblAlgn val="ctr"/>
        <c:lblOffset val="100"/>
        <c:noMultiLvlLbl val="0"/>
      </c:catAx>
      <c:valAx>
        <c:axId val="162804864"/>
        <c:scaling>
          <c:orientation val="minMax"/>
          <c:max val="0.6"/>
        </c:scaling>
        <c:delete val="0"/>
        <c:axPos val="l"/>
        <c:majorGridlines>
          <c:spPr>
            <a:ln w="3175">
              <a:solidFill>
                <a:prstClr val="white">
                  <a:lumMod val="50000"/>
                </a:prst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prstClr val="white">
                <a:lumMod val="50000"/>
              </a:prstClr>
            </a:solidFill>
          </a:ln>
        </c:spPr>
        <c:crossAx val="16279897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214842519685002"/>
          <c:y val="6.3396762904637E-2"/>
          <c:w val="0.71396692913385795"/>
          <c:h val="0.16978002749656301"/>
        </c:manualLayout>
      </c:layout>
      <c:overlay val="0"/>
      <c:spPr>
        <a:solidFill>
          <a:sysClr val="window" lastClr="FFFFFF"/>
        </a:solidFill>
        <a:ln w="3175">
          <a:solidFill>
            <a:prstClr val="white">
              <a:lumMod val="50000"/>
            </a:prstClr>
          </a:solidFill>
        </a:ln>
      </c:spPr>
      <c:txPr>
        <a:bodyPr/>
        <a:lstStyle/>
        <a:p>
          <a:pPr>
            <a:defRPr sz="11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696777486147599"/>
          <c:y val="5.3912219305920099E-2"/>
          <c:w val="0.74210629921259896"/>
          <c:h val="0.76754593175853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9.2592592592592605E-3"/>
                  <c:y val="1.85185185185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4'!$A$38:$A$39</c:f>
              <c:numCache>
                <c:formatCode>General</c:formatCode>
                <c:ptCount val="2"/>
                <c:pt idx="0">
                  <c:v>62</c:v>
                </c:pt>
                <c:pt idx="1">
                  <c:v>70</c:v>
                </c:pt>
              </c:numCache>
            </c:numRef>
          </c:cat>
          <c:val>
            <c:numRef>
              <c:f>'Figure 4'!$B$38:$B$39</c:f>
              <c:numCache>
                <c:formatCode>General</c:formatCode>
                <c:ptCount val="2"/>
                <c:pt idx="0">
                  <c:v>0.75</c:v>
                </c:pt>
                <c:pt idx="1">
                  <c:v>1.32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3"/>
        <c:overlap val="-5"/>
        <c:axId val="162936704"/>
        <c:axId val="162959360"/>
      </c:barChart>
      <c:catAx>
        <c:axId val="16293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ScalaOT-Regular" pitchFamily="50" charset="0"/>
                  </a:defRPr>
                </a:pPr>
                <a:r>
                  <a:rPr lang="en-US" b="0">
                    <a:latin typeface="ScalaOT-Regular" pitchFamily="50" charset="0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.51447530864197499"/>
              <c:y val="0.918075240594925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2959360"/>
        <c:crosses val="autoZero"/>
        <c:auto val="1"/>
        <c:lblAlgn val="ctr"/>
        <c:lblOffset val="100"/>
        <c:noMultiLvlLbl val="0"/>
      </c:catAx>
      <c:valAx>
        <c:axId val="1629593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2936704"/>
        <c:crosses val="autoZero"/>
        <c:crossBetween val="between"/>
        <c:majorUnit val="0.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505555555555599"/>
          <c:y val="5.1785714285714303E-2"/>
          <c:w val="0.70644794400699795"/>
          <c:h val="0.769312117235344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prstClr val="black"/>
              </a:solidFill>
            </a:ln>
          </c:spPr>
          <c:invertIfNegative val="0"/>
          <c:dLbls>
            <c:dLbl>
              <c:idx val="0"/>
              <c:layout>
                <c:manualLayout>
                  <c:x val="-4.6948356807512198E-3"/>
                  <c:y val="1.3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948356807511703E-3"/>
                  <c:y val="1.85185185185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$&quot;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4'!$F$38:$F$39</c:f>
              <c:numCache>
                <c:formatCode>General</c:formatCode>
                <c:ptCount val="2"/>
                <c:pt idx="0">
                  <c:v>62</c:v>
                </c:pt>
                <c:pt idx="1">
                  <c:v>70</c:v>
                </c:pt>
              </c:numCache>
            </c:numRef>
          </c:cat>
          <c:val>
            <c:numRef>
              <c:f>'Figure 4'!$G$38:$G$39</c:f>
              <c:numCache>
                <c:formatCode>_(* #,##0.00_);_(* \(#,##0.00\);_(* "-"??_);_(@_)</c:formatCode>
                <c:ptCount val="2"/>
                <c:pt idx="0" formatCode="General">
                  <c:v>100</c:v>
                </c:pt>
                <c:pt idx="1">
                  <c:v>186.24943930177409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4"/>
        <c:axId val="162987392"/>
        <c:axId val="163132928"/>
      </c:barChart>
      <c:catAx>
        <c:axId val="16298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ScalaOT-Regular" pitchFamily="50" charset="0"/>
                  </a:defRPr>
                </a:pPr>
                <a:r>
                  <a:rPr lang="en-US" b="0">
                    <a:latin typeface="ScalaOT-Regular" pitchFamily="50" charset="0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.53867814197643804"/>
              <c:y val="0.932552805899261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3132928"/>
        <c:crosses val="autoZero"/>
        <c:auto val="1"/>
        <c:lblAlgn val="ctr"/>
        <c:lblOffset val="100"/>
        <c:noMultiLvlLbl val="0"/>
      </c:catAx>
      <c:valAx>
        <c:axId val="163132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latin typeface="ScalaOT-Regular" pitchFamily="50" charset="0"/>
                  </a:defRPr>
                </a:pPr>
                <a:r>
                  <a:rPr lang="en-US" b="0">
                    <a:latin typeface="ScalaOT-Regular" pitchFamily="50" charset="0"/>
                  </a:rPr>
                  <a:t>Thousands</a:t>
                </a:r>
              </a:p>
            </c:rich>
          </c:tx>
          <c:layout>
            <c:manualLayout>
              <c:xMode val="edge"/>
              <c:yMode val="edge"/>
              <c:x val="3.0863923699678401E-3"/>
              <c:y val="0.280594925634296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2987392"/>
        <c:crosses val="autoZero"/>
        <c:crossBetween val="between"/>
        <c:majorUnit val="4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65432098765407E-2"/>
          <c:y val="4.6210473690788602E-2"/>
          <c:w val="0.79410505978419399"/>
          <c:h val="0.779272018081073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prstClr val="black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2:1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4:1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4'!$F$38:$F$39</c:f>
              <c:numCache>
                <c:formatCode>General</c:formatCode>
                <c:ptCount val="2"/>
                <c:pt idx="0">
                  <c:v>62</c:v>
                </c:pt>
                <c:pt idx="1">
                  <c:v>70</c:v>
                </c:pt>
              </c:numCache>
            </c:numRef>
          </c:cat>
          <c:val>
            <c:numRef>
              <c:f>'Figure 4'!$K$38:$K$39</c:f>
              <c:numCache>
                <c:formatCode>General</c:formatCode>
                <c:ptCount val="2"/>
                <c:pt idx="0">
                  <c:v>2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3"/>
        <c:axId val="165471744"/>
        <c:axId val="165473664"/>
      </c:barChart>
      <c:catAx>
        <c:axId val="16547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5473664"/>
        <c:crosses val="autoZero"/>
        <c:auto val="1"/>
        <c:lblAlgn val="ctr"/>
        <c:lblOffset val="100"/>
        <c:noMultiLvlLbl val="0"/>
      </c:catAx>
      <c:valAx>
        <c:axId val="16547366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5471744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61465703744694E-2"/>
          <c:y val="4.6180004153371902E-2"/>
          <c:w val="0.86583251312335996"/>
          <c:h val="0.84975471654998902"/>
        </c:manualLayout>
      </c:layout>
      <c:areaChart>
        <c:grouping val="standard"/>
        <c:varyColors val="0"/>
        <c:ser>
          <c:idx val="0"/>
          <c:order val="0"/>
          <c:tx>
            <c:v>Private workers, age 25-64</c:v>
          </c:tx>
          <c:spPr>
            <a:pattFill prst="wdUpDiag">
              <a:fgClr>
                <a:srgbClr val="800000"/>
              </a:fgClr>
              <a:bgClr>
                <a:prstClr val="white"/>
              </a:bgClr>
            </a:pattFill>
            <a:ln w="25400">
              <a:solidFill>
                <a:srgbClr val="900000"/>
              </a:solidFill>
              <a:prstDash val="solid"/>
            </a:ln>
          </c:spPr>
          <c:cat>
            <c:numRef>
              <c:f>'Figure 5'!$N$8:$N$41</c:f>
              <c:numCache>
                <c:formatCode>General</c:formatCode>
                <c:ptCount val="3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</c:numCache>
            </c:numRef>
          </c:cat>
          <c:val>
            <c:numRef>
              <c:f>'Figure 5'!$O$8:$O$41</c:f>
              <c:numCache>
                <c:formatCode>0.00%</c:formatCode>
                <c:ptCount val="34"/>
                <c:pt idx="0">
                  <c:v>0.5171152</c:v>
                </c:pt>
                <c:pt idx="1">
                  <c:v>0.51144840000000003</c:v>
                </c:pt>
                <c:pt idx="2">
                  <c:v>0.50341119999999995</c:v>
                </c:pt>
                <c:pt idx="3">
                  <c:v>0.49329220000000001</c:v>
                </c:pt>
                <c:pt idx="4">
                  <c:v>0.48809849999999999</c:v>
                </c:pt>
                <c:pt idx="5">
                  <c:v>0.47315990000000002</c:v>
                </c:pt>
                <c:pt idx="6">
                  <c:v>0.47501369999999998</c:v>
                </c:pt>
                <c:pt idx="7">
                  <c:v>0.4670376</c:v>
                </c:pt>
                <c:pt idx="8">
                  <c:v>0.44089709999999999</c:v>
                </c:pt>
                <c:pt idx="9">
                  <c:v>0.44029220000000002</c:v>
                </c:pt>
                <c:pt idx="10">
                  <c:v>0.44976509999999997</c:v>
                </c:pt>
                <c:pt idx="11">
                  <c:v>0.45334780000000002</c:v>
                </c:pt>
                <c:pt idx="12">
                  <c:v>0.45405810000000002</c:v>
                </c:pt>
                <c:pt idx="13">
                  <c:v>0.45309959999999999</c:v>
                </c:pt>
                <c:pt idx="14">
                  <c:v>0.44754870000000002</c:v>
                </c:pt>
                <c:pt idx="15">
                  <c:v>0.46839700000000001</c:v>
                </c:pt>
                <c:pt idx="16">
                  <c:v>0.4726667</c:v>
                </c:pt>
                <c:pt idx="17">
                  <c:v>0.48465200000000003</c:v>
                </c:pt>
                <c:pt idx="18">
                  <c:v>0.48566110000000001</c:v>
                </c:pt>
                <c:pt idx="19">
                  <c:v>0.50506249999999997</c:v>
                </c:pt>
                <c:pt idx="20">
                  <c:v>0.50752980000000003</c:v>
                </c:pt>
                <c:pt idx="21">
                  <c:v>0.50426470000000001</c:v>
                </c:pt>
                <c:pt idx="22">
                  <c:v>0.49159249999999999</c:v>
                </c:pt>
                <c:pt idx="23">
                  <c:v>0.47149350000000001</c:v>
                </c:pt>
                <c:pt idx="24">
                  <c:v>0.47554109999999999</c:v>
                </c:pt>
                <c:pt idx="25">
                  <c:v>0.47324569999999999</c:v>
                </c:pt>
                <c:pt idx="26">
                  <c:v>0.45883829999999998</c:v>
                </c:pt>
                <c:pt idx="27">
                  <c:v>0.44360850000000002</c:v>
                </c:pt>
                <c:pt idx="28">
                  <c:v>0.462144</c:v>
                </c:pt>
                <c:pt idx="29">
                  <c:v>0.44451980000000002</c:v>
                </c:pt>
                <c:pt idx="30">
                  <c:v>0.43187310000000001</c:v>
                </c:pt>
                <c:pt idx="31">
                  <c:v>0.4340813</c:v>
                </c:pt>
                <c:pt idx="32">
                  <c:v>0.43300640000000001</c:v>
                </c:pt>
                <c:pt idx="33">
                  <c:v>0.43237219999999998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685760"/>
        <c:axId val="169687296"/>
      </c:areaChart>
      <c:catAx>
        <c:axId val="16968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6872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968729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685760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95250</xdr:rowOff>
    </xdr:from>
    <xdr:to>
      <xdr:col>7</xdr:col>
      <xdr:colOff>352425</xdr:colOff>
      <xdr:row>18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7</xdr:col>
      <xdr:colOff>333375</xdr:colOff>
      <xdr:row>18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152400</xdr:rowOff>
    </xdr:from>
    <xdr:to>
      <xdr:col>6</xdr:col>
      <xdr:colOff>257176</xdr:colOff>
      <xdr:row>22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0.02505</cdr:x>
      <cdr:y>0.78626</cdr:y>
    </cdr:from>
    <cdr:to>
      <cdr:x>0.95407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5913" y="5276852"/>
          <a:ext cx="7636614" cy="1066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38098</xdr:rowOff>
    </xdr:from>
    <xdr:to>
      <xdr:col>4</xdr:col>
      <xdr:colOff>9525</xdr:colOff>
      <xdr:row>16</xdr:row>
      <xdr:rowOff>180973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3</xdr:row>
      <xdr:rowOff>28575</xdr:rowOff>
    </xdr:from>
    <xdr:to>
      <xdr:col>7</xdr:col>
      <xdr:colOff>866775</xdr:colOff>
      <xdr:row>16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247650</xdr:colOff>
      <xdr:row>3</xdr:row>
      <xdr:rowOff>57151</xdr:rowOff>
    </xdr:from>
    <xdr:to>
      <xdr:col>11</xdr:col>
      <xdr:colOff>1809750</xdr:colOff>
      <xdr:row>17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85750" y="495300"/>
    <xdr:ext cx="4572000" cy="32004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AYOUT%20IB_13-8_Figure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_in_Brief/IB_15-2%20Leakages/Figure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zybowa/Downloads/Wealth%20to%20Income%20Charts%202013%20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%20in%20Brief/IB_14-7%20Pension%20Coverage/CPS/CPS%20Pension%20Coverag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_in_Brief/IB_15-2%20Leakages/Figur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 t="str">
            <v/>
          </cell>
          <cell r="G2" t="str">
            <v/>
          </cell>
          <cell r="I2" t="str">
            <v/>
          </cell>
          <cell r="J2" t="str">
            <v/>
          </cell>
          <cell r="M2" t="str">
            <v/>
          </cell>
          <cell r="N2" t="e">
            <v>#N/A</v>
          </cell>
          <cell r="O2" t="e">
            <v>#N/A</v>
          </cell>
          <cell r="P2" t="e">
            <v>#N/A</v>
          </cell>
          <cell r="Q2" t="str">
            <v/>
          </cell>
          <cell r="R2" t="str">
            <v/>
          </cell>
          <cell r="S2" t="str">
            <v/>
          </cell>
          <cell r="T2">
            <v>0</v>
          </cell>
          <cell r="U2" t="e">
            <v>#N/A</v>
          </cell>
          <cell r="V2" t="str">
            <v/>
          </cell>
          <cell r="W2" t="str">
            <v/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 t="str">
            <v/>
          </cell>
          <cell r="G3" t="str">
            <v/>
          </cell>
          <cell r="I3" t="str">
            <v/>
          </cell>
          <cell r="J3" t="str">
            <v/>
          </cell>
          <cell r="M3" t="str">
            <v/>
          </cell>
          <cell r="N3" t="e">
            <v>#N/A</v>
          </cell>
          <cell r="O3" t="e">
            <v>#N/A</v>
          </cell>
          <cell r="P3" t="e">
            <v>#N/A</v>
          </cell>
          <cell r="Q3" t="str">
            <v/>
          </cell>
          <cell r="R3" t="str">
            <v/>
          </cell>
          <cell r="S3" t="str">
            <v/>
          </cell>
          <cell r="T3">
            <v>0</v>
          </cell>
          <cell r="U3" t="e">
            <v>#N/A</v>
          </cell>
          <cell r="V3" t="str">
            <v/>
          </cell>
          <cell r="W3" t="str">
            <v/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 t="str">
            <v/>
          </cell>
          <cell r="G4" t="str">
            <v/>
          </cell>
          <cell r="I4" t="str">
            <v/>
          </cell>
          <cell r="J4" t="str">
            <v/>
          </cell>
          <cell r="M4" t="str">
            <v/>
          </cell>
          <cell r="N4" t="e">
            <v>#N/A</v>
          </cell>
          <cell r="O4" t="e">
            <v>#N/A</v>
          </cell>
          <cell r="P4" t="e">
            <v>#N/A</v>
          </cell>
          <cell r="Q4" t="str">
            <v/>
          </cell>
          <cell r="R4" t="str">
            <v/>
          </cell>
          <cell r="S4" t="str">
            <v/>
          </cell>
          <cell r="T4">
            <v>0</v>
          </cell>
          <cell r="U4" t="e">
            <v>#N/A</v>
          </cell>
          <cell r="V4" t="str">
            <v/>
          </cell>
          <cell r="W4" t="str">
            <v/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 t="str">
            <v/>
          </cell>
          <cell r="G5" t="str">
            <v/>
          </cell>
          <cell r="I5" t="str">
            <v/>
          </cell>
          <cell r="J5" t="str">
            <v/>
          </cell>
          <cell r="M5" t="str">
            <v/>
          </cell>
          <cell r="N5" t="e">
            <v>#N/A</v>
          </cell>
          <cell r="O5" t="e">
            <v>#N/A</v>
          </cell>
          <cell r="P5" t="e">
            <v>#N/A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 t="e">
            <v>#N/A</v>
          </cell>
          <cell r="V5" t="str">
            <v/>
          </cell>
          <cell r="W5" t="str">
            <v/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 t="str">
            <v/>
          </cell>
          <cell r="G6" t="str">
            <v/>
          </cell>
          <cell r="I6" t="str">
            <v/>
          </cell>
          <cell r="J6" t="str">
            <v/>
          </cell>
          <cell r="M6" t="str">
            <v/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 t="str">
            <v/>
          </cell>
          <cell r="W6" t="str">
            <v/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 t="str">
            <v/>
          </cell>
          <cell r="G7" t="str">
            <v/>
          </cell>
          <cell r="I7" t="str">
            <v/>
          </cell>
          <cell r="J7" t="str">
            <v/>
          </cell>
          <cell r="M7" t="str">
            <v/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 t="str">
            <v/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 t="str">
            <v/>
          </cell>
          <cell r="G8" t="str">
            <v/>
          </cell>
          <cell r="I8" t="str">
            <v/>
          </cell>
          <cell r="J8" t="str">
            <v/>
          </cell>
          <cell r="M8" t="str">
            <v/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 t="str">
            <v/>
          </cell>
          <cell r="G9" t="str">
            <v/>
          </cell>
          <cell r="I9" t="str">
            <v/>
          </cell>
          <cell r="J9" t="str">
            <v/>
          </cell>
          <cell r="M9" t="str">
            <v/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 t="str">
            <v/>
          </cell>
          <cell r="G10" t="str">
            <v/>
          </cell>
          <cell r="I10" t="str">
            <v/>
          </cell>
          <cell r="J10" t="str">
            <v/>
          </cell>
          <cell r="M10" t="str">
            <v/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 t="str">
            <v/>
          </cell>
          <cell r="G11" t="str">
            <v/>
          </cell>
          <cell r="I11" t="str">
            <v/>
          </cell>
          <cell r="J11" t="str">
            <v/>
          </cell>
          <cell r="M11" t="str">
            <v/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M12" t="str">
            <v/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 t="str">
            <v/>
          </cell>
          <cell r="G13" t="str">
            <v/>
          </cell>
          <cell r="I13" t="str">
            <v/>
          </cell>
          <cell r="J13" t="str">
            <v/>
          </cell>
          <cell r="M13" t="str">
            <v/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 t="str">
            <v/>
          </cell>
          <cell r="G14" t="str">
            <v/>
          </cell>
          <cell r="I14" t="str">
            <v/>
          </cell>
          <cell r="J14" t="str">
            <v/>
          </cell>
          <cell r="M14" t="str">
            <v/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 t="str">
            <v/>
          </cell>
          <cell r="G15" t="str">
            <v/>
          </cell>
          <cell r="I15" t="str">
            <v/>
          </cell>
          <cell r="J15" t="str">
            <v/>
          </cell>
          <cell r="M15" t="str">
            <v/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 t="str">
            <v/>
          </cell>
          <cell r="G16" t="str">
            <v/>
          </cell>
          <cell r="I16" t="str">
            <v/>
          </cell>
          <cell r="J16" t="str">
            <v/>
          </cell>
          <cell r="M16" t="str">
            <v/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 t="str">
            <v/>
          </cell>
          <cell r="G17" t="str">
            <v/>
          </cell>
          <cell r="I17" t="str">
            <v/>
          </cell>
          <cell r="J17" t="str">
            <v/>
          </cell>
          <cell r="M17" t="str">
            <v/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 t="str">
            <v/>
          </cell>
          <cell r="G18" t="str">
            <v/>
          </cell>
          <cell r="I18" t="str">
            <v/>
          </cell>
          <cell r="J18" t="str">
            <v/>
          </cell>
          <cell r="M18" t="str">
            <v/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 t="str">
            <v/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 t="str">
            <v/>
          </cell>
          <cell r="G19" t="str">
            <v/>
          </cell>
          <cell r="I19" t="str">
            <v/>
          </cell>
          <cell r="J19" t="str">
            <v/>
          </cell>
          <cell r="M19" t="str">
            <v/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 t="str">
            <v/>
          </cell>
          <cell r="G20" t="str">
            <v/>
          </cell>
          <cell r="I20" t="str">
            <v/>
          </cell>
          <cell r="J20" t="str">
            <v/>
          </cell>
          <cell r="M20" t="str">
            <v/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M21" t="str">
            <v/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 t="str">
            <v/>
          </cell>
          <cell r="G22" t="str">
            <v/>
          </cell>
          <cell r="I22" t="str">
            <v/>
          </cell>
          <cell r="J22" t="str">
            <v/>
          </cell>
          <cell r="M22" t="str">
            <v/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 t="str">
            <v/>
          </cell>
          <cell r="G23" t="str">
            <v/>
          </cell>
          <cell r="I23" t="str">
            <v/>
          </cell>
          <cell r="J23" t="str">
            <v/>
          </cell>
          <cell r="M23" t="str">
            <v/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 t="str">
            <v/>
          </cell>
          <cell r="G24" t="str">
            <v/>
          </cell>
          <cell r="I24" t="str">
            <v/>
          </cell>
          <cell r="J24" t="str">
            <v/>
          </cell>
          <cell r="M24" t="str">
            <v/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 t="str">
            <v/>
          </cell>
          <cell r="G25" t="str">
            <v/>
          </cell>
          <cell r="I25" t="str">
            <v/>
          </cell>
          <cell r="J25" t="str">
            <v/>
          </cell>
          <cell r="M25" t="str">
            <v/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 t="str">
            <v/>
          </cell>
          <cell r="G26" t="str">
            <v/>
          </cell>
          <cell r="I26" t="str">
            <v/>
          </cell>
          <cell r="J26" t="str">
            <v/>
          </cell>
          <cell r="M26" t="str">
            <v/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 t="str">
            <v/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 t="str">
            <v/>
          </cell>
          <cell r="G27" t="str">
            <v/>
          </cell>
          <cell r="I27" t="str">
            <v/>
          </cell>
          <cell r="J27" t="str">
            <v/>
          </cell>
          <cell r="M27" t="str">
            <v/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 t="str">
            <v/>
          </cell>
          <cell r="G28" t="str">
            <v/>
          </cell>
          <cell r="I28" t="str">
            <v/>
          </cell>
          <cell r="J28" t="str">
            <v/>
          </cell>
          <cell r="M28" t="str">
            <v/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 t="str">
            <v/>
          </cell>
          <cell r="G29" t="str">
            <v/>
          </cell>
          <cell r="I29" t="str">
            <v/>
          </cell>
          <cell r="J29" t="str">
            <v/>
          </cell>
          <cell r="M29" t="str">
            <v/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 t="str">
            <v/>
          </cell>
          <cell r="G30" t="str">
            <v/>
          </cell>
          <cell r="I30" t="str">
            <v/>
          </cell>
          <cell r="J30" t="str">
            <v/>
          </cell>
          <cell r="M30" t="str">
            <v/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 t="str">
            <v/>
          </cell>
          <cell r="G31" t="str">
            <v/>
          </cell>
          <cell r="I31" t="str">
            <v/>
          </cell>
          <cell r="J31" t="str">
            <v/>
          </cell>
          <cell r="M31" t="str">
            <v/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 t="str">
            <v/>
          </cell>
          <cell r="G32" t="str">
            <v/>
          </cell>
          <cell r="I32" t="str">
            <v/>
          </cell>
          <cell r="J32" t="str">
            <v/>
          </cell>
          <cell r="M32" t="str">
            <v/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 t="str">
            <v/>
          </cell>
          <cell r="G33" t="str">
            <v/>
          </cell>
          <cell r="I33" t="str">
            <v/>
          </cell>
          <cell r="J33" t="str">
            <v/>
          </cell>
          <cell r="M33" t="str">
            <v/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 t="str">
            <v/>
          </cell>
          <cell r="R33" t="str">
            <v/>
          </cell>
          <cell r="S33" t="str">
            <v/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 t="str">
            <v/>
          </cell>
          <cell r="G34" t="str">
            <v/>
          </cell>
          <cell r="I34" t="str">
            <v/>
          </cell>
          <cell r="J34" t="str">
            <v/>
          </cell>
          <cell r="M34" t="str">
            <v/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 t="str">
            <v/>
          </cell>
          <cell r="G35" t="str">
            <v/>
          </cell>
          <cell r="I35" t="str">
            <v/>
          </cell>
          <cell r="J35" t="str">
            <v/>
          </cell>
          <cell r="M35" t="str">
            <v/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 t="str">
            <v/>
          </cell>
          <cell r="G36" t="str">
            <v/>
          </cell>
          <cell r="I36" t="str">
            <v/>
          </cell>
          <cell r="J36" t="str">
            <v/>
          </cell>
          <cell r="M36" t="str">
            <v/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 t="str">
            <v/>
          </cell>
          <cell r="G37" t="str">
            <v/>
          </cell>
          <cell r="I37" t="str">
            <v/>
          </cell>
          <cell r="J37" t="str">
            <v/>
          </cell>
          <cell r="M37" t="str">
            <v/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 t="str">
            <v/>
          </cell>
          <cell r="R37" t="str">
            <v/>
          </cell>
          <cell r="S37" t="str">
            <v/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 t="str">
            <v/>
          </cell>
          <cell r="G38" t="str">
            <v/>
          </cell>
          <cell r="I38" t="str">
            <v/>
          </cell>
          <cell r="J38" t="str">
            <v/>
          </cell>
          <cell r="M38" t="str">
            <v/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 t="str">
            <v/>
          </cell>
          <cell r="G39" t="str">
            <v/>
          </cell>
          <cell r="I39" t="str">
            <v/>
          </cell>
          <cell r="J39" t="str">
            <v/>
          </cell>
          <cell r="M39" t="str">
            <v/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 t="str">
            <v/>
          </cell>
          <cell r="G40" t="str">
            <v/>
          </cell>
          <cell r="I40" t="str">
            <v/>
          </cell>
          <cell r="J40" t="str">
            <v/>
          </cell>
          <cell r="M40" t="str">
            <v/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 t="str">
            <v/>
          </cell>
          <cell r="G41" t="str">
            <v/>
          </cell>
          <cell r="I41" t="str">
            <v/>
          </cell>
          <cell r="J41" t="str">
            <v/>
          </cell>
          <cell r="M41" t="str">
            <v/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 t="str">
            <v/>
          </cell>
          <cell r="G42" t="str">
            <v/>
          </cell>
          <cell r="I42" t="str">
            <v/>
          </cell>
          <cell r="J42" t="str">
            <v/>
          </cell>
          <cell r="M42" t="str">
            <v/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 t="str">
            <v/>
          </cell>
          <cell r="G43" t="str">
            <v/>
          </cell>
          <cell r="I43" t="str">
            <v/>
          </cell>
          <cell r="J43" t="str">
            <v/>
          </cell>
          <cell r="M43" t="str">
            <v/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 t="str">
            <v/>
          </cell>
          <cell r="G44" t="str">
            <v/>
          </cell>
          <cell r="I44" t="str">
            <v/>
          </cell>
          <cell r="J44" t="str">
            <v/>
          </cell>
          <cell r="M44" t="str">
            <v/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 t="str">
            <v/>
          </cell>
          <cell r="G45" t="str">
            <v/>
          </cell>
          <cell r="I45" t="str">
            <v/>
          </cell>
          <cell r="J45" t="str">
            <v/>
          </cell>
          <cell r="M45" t="str">
            <v/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M46" t="str">
            <v/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 t="str">
            <v/>
          </cell>
          <cell r="G47" t="str">
            <v/>
          </cell>
          <cell r="I47" t="str">
            <v/>
          </cell>
          <cell r="J47" t="str">
            <v/>
          </cell>
          <cell r="M47" t="str">
            <v/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M48" t="str">
            <v/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 t="str">
            <v/>
          </cell>
          <cell r="G49" t="str">
            <v/>
          </cell>
          <cell r="I49" t="str">
            <v/>
          </cell>
          <cell r="J49" t="str">
            <v/>
          </cell>
          <cell r="M49" t="str">
            <v/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 t="str">
            <v/>
          </cell>
          <cell r="G50" t="str">
            <v/>
          </cell>
          <cell r="I50" t="str">
            <v/>
          </cell>
          <cell r="J50" t="str">
            <v/>
          </cell>
          <cell r="M50" t="str">
            <v/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 t="str">
            <v/>
          </cell>
          <cell r="G51" t="str">
            <v/>
          </cell>
          <cell r="I51" t="str">
            <v/>
          </cell>
          <cell r="J51" t="str">
            <v/>
          </cell>
          <cell r="M51" t="str">
            <v/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 t="str">
            <v/>
          </cell>
          <cell r="G52" t="str">
            <v/>
          </cell>
          <cell r="I52" t="str">
            <v/>
          </cell>
          <cell r="J52" t="str">
            <v/>
          </cell>
          <cell r="M52" t="str">
            <v/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 t="str">
            <v/>
          </cell>
          <cell r="G53">
            <v>1.7100000000000001E-2</v>
          </cell>
          <cell r="H53">
            <v>1.0386380805800943</v>
          </cell>
          <cell r="I53" t="str">
            <v/>
          </cell>
          <cell r="J53">
            <v>60076</v>
          </cell>
          <cell r="K53">
            <v>1.0263896099971248</v>
          </cell>
          <cell r="M53" t="str">
            <v/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A6">
            <v>1940</v>
          </cell>
          <cell r="B6" t="str">
            <v/>
          </cell>
          <cell r="C6">
            <v>2.7083333333333335</v>
          </cell>
          <cell r="D6" t="str">
            <v/>
          </cell>
          <cell r="E6">
            <v>4325</v>
          </cell>
          <cell r="F6" t="str">
            <v/>
          </cell>
          <cell r="G6">
            <v>23.6</v>
          </cell>
          <cell r="H6" t="str">
            <v/>
          </cell>
          <cell r="I6">
            <v>2.7083333333333335</v>
          </cell>
          <cell r="J6" t="str">
            <v/>
          </cell>
          <cell r="K6">
            <v>4325</v>
          </cell>
          <cell r="L6" t="str">
            <v/>
          </cell>
          <cell r="M6">
            <v>23.6</v>
          </cell>
        </row>
        <row r="7">
          <cell r="A7">
            <v>1941</v>
          </cell>
          <cell r="B7" t="str">
            <v/>
          </cell>
          <cell r="C7">
            <v>2.7083333333333335</v>
          </cell>
          <cell r="D7" t="str">
            <v/>
          </cell>
          <cell r="E7">
            <v>4202</v>
          </cell>
          <cell r="F7" t="str">
            <v/>
          </cell>
          <cell r="G7">
            <v>23</v>
          </cell>
          <cell r="H7" t="str">
            <v/>
          </cell>
          <cell r="I7">
            <v>2.7083333333333335</v>
          </cell>
          <cell r="J7" t="str">
            <v/>
          </cell>
          <cell r="K7">
            <v>4202</v>
          </cell>
          <cell r="M7">
            <v>23</v>
          </cell>
        </row>
        <row r="8">
          <cell r="A8">
            <v>1942</v>
          </cell>
          <cell r="B8" t="str">
            <v/>
          </cell>
          <cell r="C8">
            <v>2.7083333333333335</v>
          </cell>
          <cell r="D8" t="str">
            <v/>
          </cell>
          <cell r="E8">
            <v>3891</v>
          </cell>
          <cell r="F8" t="str">
            <v/>
          </cell>
          <cell r="G8">
            <v>22.1</v>
          </cell>
          <cell r="H8" t="str">
            <v/>
          </cell>
          <cell r="I8">
            <v>2.7083333333333335</v>
          </cell>
          <cell r="J8" t="str">
            <v/>
          </cell>
          <cell r="K8">
            <v>3891</v>
          </cell>
          <cell r="M8">
            <v>22.1</v>
          </cell>
        </row>
        <row r="9">
          <cell r="A9">
            <v>1943</v>
          </cell>
          <cell r="B9" t="str">
            <v/>
          </cell>
          <cell r="C9">
            <v>2.7083333333333335</v>
          </cell>
          <cell r="D9" t="str">
            <v/>
          </cell>
          <cell r="E9">
            <v>3787</v>
          </cell>
          <cell r="F9" t="str">
            <v/>
          </cell>
          <cell r="G9">
            <v>20</v>
          </cell>
          <cell r="H9" t="str">
            <v/>
          </cell>
          <cell r="I9">
            <v>2.7083333333333335</v>
          </cell>
          <cell r="J9" t="str">
            <v/>
          </cell>
          <cell r="K9">
            <v>3787</v>
          </cell>
          <cell r="M9">
            <v>20</v>
          </cell>
        </row>
        <row r="10">
          <cell r="A10">
            <v>1944</v>
          </cell>
          <cell r="B10" t="str">
            <v/>
          </cell>
          <cell r="C10">
            <v>2.7083333333333335</v>
          </cell>
          <cell r="D10" t="str">
            <v/>
          </cell>
          <cell r="E10">
            <v>3861</v>
          </cell>
          <cell r="F10" t="str">
            <v/>
          </cell>
          <cell r="G10">
            <v>17.600000000000001</v>
          </cell>
          <cell r="H10" t="str">
            <v/>
          </cell>
          <cell r="I10">
            <v>2.7083333333333335</v>
          </cell>
          <cell r="J10" t="str">
            <v/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 t="str">
            <v/>
          </cell>
          <cell r="C11">
            <v>2.7083333333333335</v>
          </cell>
          <cell r="D11" t="str">
            <v/>
          </cell>
          <cell r="E11">
            <v>3924</v>
          </cell>
          <cell r="F11" t="str">
            <v/>
          </cell>
          <cell r="G11">
            <v>16.2</v>
          </cell>
          <cell r="H11" t="str">
            <v/>
          </cell>
          <cell r="I11">
            <v>2.7083333333333335</v>
          </cell>
          <cell r="J11" t="str">
            <v/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 t="str">
            <v/>
          </cell>
          <cell r="C12">
            <v>2.7083333333333335</v>
          </cell>
          <cell r="D12" t="str">
            <v/>
          </cell>
          <cell r="E12">
            <v>3757</v>
          </cell>
          <cell r="F12" t="str">
            <v/>
          </cell>
          <cell r="G12">
            <v>16.100000000000001</v>
          </cell>
          <cell r="H12" t="str">
            <v/>
          </cell>
          <cell r="I12">
            <v>2.7083333333333335</v>
          </cell>
          <cell r="J12" t="str">
            <v/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 t="str">
            <v/>
          </cell>
          <cell r="C13">
            <v>2.7083333333333335</v>
          </cell>
          <cell r="D13" t="str">
            <v/>
          </cell>
          <cell r="E13">
            <v>3377</v>
          </cell>
          <cell r="F13" t="str">
            <v/>
          </cell>
          <cell r="G13">
            <v>17.7</v>
          </cell>
          <cell r="H13" t="str">
            <v/>
          </cell>
          <cell r="I13">
            <v>2.7083333333333335</v>
          </cell>
          <cell r="J13" t="str">
            <v/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 t="str">
            <v/>
          </cell>
          <cell r="C14">
            <v>2.7083333333333335</v>
          </cell>
          <cell r="D14" t="str">
            <v/>
          </cell>
          <cell r="E14">
            <v>3243</v>
          </cell>
          <cell r="F14" t="str">
            <v/>
          </cell>
          <cell r="G14">
            <v>15.9</v>
          </cell>
          <cell r="H14" t="str">
            <v/>
          </cell>
          <cell r="I14">
            <v>2.7083333333333335</v>
          </cell>
          <cell r="J14" t="str">
            <v/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 t="str">
            <v/>
          </cell>
          <cell r="C15">
            <v>2.7083333333333335</v>
          </cell>
          <cell r="D15" t="str">
            <v/>
          </cell>
          <cell r="E15">
            <v>3391</v>
          </cell>
          <cell r="F15" t="str">
            <v/>
          </cell>
          <cell r="G15">
            <v>15.2</v>
          </cell>
          <cell r="H15" t="str">
            <v/>
          </cell>
          <cell r="I15">
            <v>2.7083333333333335</v>
          </cell>
          <cell r="J15" t="str">
            <v/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 t="str">
            <v/>
          </cell>
          <cell r="C16">
            <v>2.7083333333333335</v>
          </cell>
          <cell r="D16" t="str">
            <v/>
          </cell>
          <cell r="E16">
            <v>4368</v>
          </cell>
          <cell r="F16" t="str">
            <v/>
          </cell>
          <cell r="G16">
            <v>18.8</v>
          </cell>
          <cell r="H16" t="str">
            <v/>
          </cell>
          <cell r="I16">
            <v>2.7083333333333335</v>
          </cell>
          <cell r="J16" t="str">
            <v/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 t="str">
            <v/>
          </cell>
          <cell r="C17">
            <v>2.7083333333333335</v>
          </cell>
          <cell r="D17" t="str">
            <v/>
          </cell>
          <cell r="E17">
            <v>5832</v>
          </cell>
          <cell r="F17" t="str">
            <v/>
          </cell>
          <cell r="G17">
            <v>26.5</v>
          </cell>
          <cell r="H17" t="str">
            <v/>
          </cell>
          <cell r="I17">
            <v>2.7083333333333335</v>
          </cell>
          <cell r="J17" t="str">
            <v/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 t="str">
            <v/>
          </cell>
          <cell r="C18">
            <v>2.7083333333333335</v>
          </cell>
          <cell r="D18" t="str">
            <v/>
          </cell>
          <cell r="E18">
            <v>6024</v>
          </cell>
          <cell r="F18" t="str">
            <v/>
          </cell>
          <cell r="G18">
            <v>25.4</v>
          </cell>
          <cell r="H18" t="str">
            <v/>
          </cell>
          <cell r="I18">
            <v>2.7083333333333335</v>
          </cell>
          <cell r="J18" t="str">
            <v/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 t="str">
            <v/>
          </cell>
          <cell r="C19">
            <v>2.7083333333333335</v>
          </cell>
          <cell r="D19" t="str">
            <v/>
          </cell>
          <cell r="E19">
            <v>6657</v>
          </cell>
          <cell r="F19" t="str">
            <v/>
          </cell>
          <cell r="G19">
            <v>26.6</v>
          </cell>
          <cell r="H19" t="str">
            <v/>
          </cell>
          <cell r="I19">
            <v>2.7083333333333335</v>
          </cell>
          <cell r="J19" t="str">
            <v/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 t="str">
            <v/>
          </cell>
          <cell r="C20">
            <v>2.7083333333333335</v>
          </cell>
          <cell r="D20" t="str">
            <v/>
          </cell>
          <cell r="E20">
            <v>7064</v>
          </cell>
          <cell r="F20" t="str">
            <v/>
          </cell>
          <cell r="G20">
            <v>26.9</v>
          </cell>
          <cell r="H20" t="str">
            <v/>
          </cell>
          <cell r="I20">
            <v>2.7083333333333335</v>
          </cell>
          <cell r="J20" t="str">
            <v/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 t="str">
            <v/>
          </cell>
          <cell r="C21">
            <v>2.7083333333333335</v>
          </cell>
          <cell r="D21" t="str">
            <v/>
          </cell>
          <cell r="E21">
            <v>7771</v>
          </cell>
          <cell r="F21" t="str">
            <v/>
          </cell>
          <cell r="G21">
            <v>29.3</v>
          </cell>
          <cell r="H21" t="str">
            <v/>
          </cell>
          <cell r="I21">
            <v>2.7083333333333335</v>
          </cell>
          <cell r="J21" t="str">
            <v/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 t="str">
            <v/>
          </cell>
          <cell r="C22">
            <v>2.7083333333333335</v>
          </cell>
          <cell r="D22" t="str">
            <v/>
          </cell>
          <cell r="E22">
            <v>7776</v>
          </cell>
          <cell r="F22" t="str">
            <v/>
          </cell>
          <cell r="G22">
            <v>28.5</v>
          </cell>
          <cell r="H22" t="str">
            <v/>
          </cell>
          <cell r="I22">
            <v>2.7083333333333335</v>
          </cell>
          <cell r="J22" t="str">
            <v/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 t="str">
            <v/>
          </cell>
          <cell r="C23">
            <v>2.7083333333333335</v>
          </cell>
          <cell r="D23" t="str">
            <v/>
          </cell>
          <cell r="E23">
            <v>7715</v>
          </cell>
          <cell r="F23" t="str">
            <v/>
          </cell>
          <cell r="G23">
            <v>27.3</v>
          </cell>
          <cell r="H23" t="str">
            <v/>
          </cell>
          <cell r="I23">
            <v>2.7083333333333335</v>
          </cell>
          <cell r="J23" t="str">
            <v/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 t="str">
            <v/>
          </cell>
          <cell r="C24">
            <v>2.7083333333333335</v>
          </cell>
          <cell r="D24" t="str">
            <v/>
          </cell>
          <cell r="E24">
            <v>7773</v>
          </cell>
          <cell r="F24" t="str">
            <v/>
          </cell>
          <cell r="G24">
            <v>27.4</v>
          </cell>
          <cell r="H24" t="str">
            <v/>
          </cell>
          <cell r="I24">
            <v>2.7083333333333335</v>
          </cell>
          <cell r="J24" t="str">
            <v/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 t="str">
            <v/>
          </cell>
          <cell r="C25">
            <v>2.7083333333333335</v>
          </cell>
          <cell r="D25" t="str">
            <v/>
          </cell>
          <cell r="E25">
            <v>8439</v>
          </cell>
          <cell r="F25" t="str">
            <v/>
          </cell>
          <cell r="G25">
            <v>29.7</v>
          </cell>
          <cell r="H25" t="str">
            <v/>
          </cell>
          <cell r="I25">
            <v>2.7083333333333335</v>
          </cell>
          <cell r="J25" t="str">
            <v/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 t="str">
            <v/>
          </cell>
          <cell r="C26">
            <v>2.7083333333333335</v>
          </cell>
          <cell r="D26" t="str">
            <v/>
          </cell>
          <cell r="E26">
            <v>8491</v>
          </cell>
          <cell r="F26" t="str">
            <v/>
          </cell>
          <cell r="G26">
            <v>28.9</v>
          </cell>
          <cell r="H26" t="str">
            <v/>
          </cell>
          <cell r="I26">
            <v>2.7083333333333335</v>
          </cell>
          <cell r="J26" t="str">
            <v/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 t="str">
            <v/>
          </cell>
          <cell r="C27">
            <v>2.7083333333333335</v>
          </cell>
          <cell r="D27" t="str">
            <v/>
          </cell>
          <cell r="E27">
            <v>8578</v>
          </cell>
          <cell r="F27" t="str">
            <v/>
          </cell>
          <cell r="G27">
            <v>28.5</v>
          </cell>
          <cell r="H27" t="str">
            <v/>
          </cell>
          <cell r="I27">
            <v>2.7083333333333335</v>
          </cell>
          <cell r="J27" t="str">
            <v/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 t="str">
            <v/>
          </cell>
          <cell r="C28">
            <v>2.7083333333333335</v>
          </cell>
          <cell r="D28" t="str">
            <v/>
          </cell>
          <cell r="E28">
            <v>8661</v>
          </cell>
          <cell r="F28" t="str">
            <v/>
          </cell>
          <cell r="G28">
            <v>28.5</v>
          </cell>
          <cell r="H28" t="str">
            <v/>
          </cell>
          <cell r="I28">
            <v>2.7083333333333335</v>
          </cell>
          <cell r="J28" t="str">
            <v/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 t="str">
            <v/>
          </cell>
          <cell r="C29">
            <v>2.7083333333333335</v>
          </cell>
          <cell r="D29" t="str">
            <v/>
          </cell>
          <cell r="E29">
            <v>8725</v>
          </cell>
          <cell r="F29" t="str">
            <v/>
          </cell>
          <cell r="G29">
            <v>27.7</v>
          </cell>
          <cell r="H29" t="str">
            <v/>
          </cell>
          <cell r="I29">
            <v>2.7083333333333335</v>
          </cell>
          <cell r="J29" t="str">
            <v/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 t="str">
            <v/>
          </cell>
          <cell r="C30">
            <v>2.7083333333333335</v>
          </cell>
          <cell r="D30" t="str">
            <v/>
          </cell>
          <cell r="E30">
            <v>8700</v>
          </cell>
          <cell r="F30" t="str">
            <v/>
          </cell>
          <cell r="G30">
            <v>27.3</v>
          </cell>
          <cell r="H30" t="str">
            <v/>
          </cell>
          <cell r="I30">
            <v>2.7083333333333335</v>
          </cell>
          <cell r="J30" t="str">
            <v/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 t="str">
            <v/>
          </cell>
          <cell r="C31">
            <v>2.7083333333333335</v>
          </cell>
          <cell r="D31" t="str">
            <v/>
          </cell>
          <cell r="E31">
            <v>9354</v>
          </cell>
          <cell r="F31" t="str">
            <v/>
          </cell>
          <cell r="G31">
            <v>28.6</v>
          </cell>
          <cell r="H31" t="str">
            <v/>
          </cell>
          <cell r="I31">
            <v>2.7083333333333335</v>
          </cell>
          <cell r="J31" t="str">
            <v/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 t="str">
            <v/>
          </cell>
          <cell r="C32">
            <v>2.7083333333333335</v>
          </cell>
          <cell r="D32" t="str">
            <v/>
          </cell>
          <cell r="E32">
            <v>9256</v>
          </cell>
          <cell r="F32" t="str">
            <v/>
          </cell>
          <cell r="G32">
            <v>28.7</v>
          </cell>
          <cell r="H32" t="str">
            <v/>
          </cell>
          <cell r="I32">
            <v>2.7083333333333335</v>
          </cell>
          <cell r="J32" t="str">
            <v/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 t="str">
            <v/>
          </cell>
          <cell r="C33">
            <v>2.7083333333333335</v>
          </cell>
          <cell r="D33" t="str">
            <v/>
          </cell>
          <cell r="E33">
            <v>9186</v>
          </cell>
          <cell r="F33" t="str">
            <v/>
          </cell>
          <cell r="G33">
            <v>27.6</v>
          </cell>
          <cell r="H33" t="str">
            <v/>
          </cell>
          <cell r="I33">
            <v>2.7083333333333335</v>
          </cell>
          <cell r="J33" t="str">
            <v/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 t="str">
            <v/>
          </cell>
          <cell r="C34">
            <v>2.7083333333333335</v>
          </cell>
          <cell r="D34" t="str">
            <v/>
          </cell>
          <cell r="E34">
            <v>10146</v>
          </cell>
          <cell r="F34" t="str">
            <v/>
          </cell>
          <cell r="G34">
            <v>30.1</v>
          </cell>
          <cell r="H34" t="str">
            <v/>
          </cell>
          <cell r="I34">
            <v>2.7083333333333335</v>
          </cell>
          <cell r="J34" t="str">
            <v/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 t="str">
            <v/>
          </cell>
          <cell r="C35">
            <v>2.7083333333333335</v>
          </cell>
          <cell r="D35" t="str">
            <v/>
          </cell>
          <cell r="E35">
            <v>9891</v>
          </cell>
          <cell r="F35" t="str">
            <v/>
          </cell>
          <cell r="G35">
            <v>28.9</v>
          </cell>
          <cell r="H35" t="str">
            <v/>
          </cell>
          <cell r="I35">
            <v>2.7083333333333335</v>
          </cell>
          <cell r="J35" t="str">
            <v/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 t="str">
            <v/>
          </cell>
          <cell r="C36">
            <v>2.7083333333333335</v>
          </cell>
          <cell r="D36" t="str">
            <v/>
          </cell>
          <cell r="E36">
            <v>11040</v>
          </cell>
          <cell r="F36" t="str">
            <v/>
          </cell>
          <cell r="G36">
            <v>32.299999999999997</v>
          </cell>
          <cell r="H36" t="str">
            <v/>
          </cell>
          <cell r="I36">
            <v>2.7083333333333335</v>
          </cell>
          <cell r="J36" t="str">
            <v/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 t="str">
            <v/>
          </cell>
          <cell r="C37">
            <v>2.7083333333333335</v>
          </cell>
          <cell r="D37" t="str">
            <v/>
          </cell>
          <cell r="E37">
            <v>11853</v>
          </cell>
          <cell r="F37" t="str">
            <v/>
          </cell>
          <cell r="G37">
            <v>34.5</v>
          </cell>
          <cell r="H37" t="str">
            <v/>
          </cell>
          <cell r="I37">
            <v>2.7083333333333335</v>
          </cell>
          <cell r="J37" t="str">
            <v/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 t="str">
            <v/>
          </cell>
          <cell r="C38">
            <v>2.7083333333333335</v>
          </cell>
          <cell r="D38" t="str">
            <v/>
          </cell>
          <cell r="E38">
            <v>12552</v>
          </cell>
          <cell r="F38" t="str">
            <v/>
          </cell>
          <cell r="G38">
            <v>35.9</v>
          </cell>
          <cell r="H38" t="str">
            <v/>
          </cell>
          <cell r="I38">
            <v>2.7083333333333335</v>
          </cell>
          <cell r="J38" t="str">
            <v/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 t="str">
            <v/>
          </cell>
          <cell r="C39">
            <v>2.7083333333333335</v>
          </cell>
          <cell r="D39" t="str">
            <v/>
          </cell>
          <cell r="E39">
            <v>13633</v>
          </cell>
          <cell r="F39" t="str">
            <v/>
          </cell>
          <cell r="G39">
            <v>37.700000000000003</v>
          </cell>
          <cell r="H39" t="str">
            <v/>
          </cell>
          <cell r="I39">
            <v>2.7083333333333335</v>
          </cell>
          <cell r="J39" t="str">
            <v/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 t="str">
            <v/>
          </cell>
          <cell r="C40">
            <v>2.7083333333333335</v>
          </cell>
          <cell r="D40" t="str">
            <v/>
          </cell>
          <cell r="E40">
            <v>13605</v>
          </cell>
          <cell r="F40" t="str">
            <v/>
          </cell>
          <cell r="G40">
            <v>39.299999999999997</v>
          </cell>
          <cell r="H40" t="str">
            <v/>
          </cell>
          <cell r="I40">
            <v>2.7083333333333335</v>
          </cell>
          <cell r="J40" t="str">
            <v/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 t="str">
            <v/>
          </cell>
          <cell r="C41">
            <v>2.7083333333333335</v>
          </cell>
          <cell r="D41" t="str">
            <v/>
          </cell>
          <cell r="E41">
            <v>13726</v>
          </cell>
          <cell r="F41" t="str">
            <v/>
          </cell>
          <cell r="G41">
            <v>40.9</v>
          </cell>
          <cell r="H41" t="str">
            <v/>
          </cell>
          <cell r="I41">
            <v>2.7083333333333335</v>
          </cell>
          <cell r="J41" t="str">
            <v/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 t="str">
            <v/>
          </cell>
          <cell r="C42">
            <v>2.7083333333333335</v>
          </cell>
          <cell r="D42" t="str">
            <v/>
          </cell>
          <cell r="E42">
            <v>14305</v>
          </cell>
          <cell r="F42" t="str">
            <v/>
          </cell>
          <cell r="G42">
            <v>42</v>
          </cell>
          <cell r="H42" t="str">
            <v/>
          </cell>
          <cell r="I42">
            <v>2.7083333333333335</v>
          </cell>
          <cell r="J42" t="str">
            <v/>
          </cell>
          <cell r="K42">
            <v>14305</v>
          </cell>
          <cell r="M42">
            <v>42</v>
          </cell>
        </row>
        <row r="43">
          <cell r="A43">
            <v>1977</v>
          </cell>
          <cell r="B43" t="str">
            <v/>
          </cell>
          <cell r="C43">
            <v>2.7083333333333335</v>
          </cell>
          <cell r="D43" t="str">
            <v/>
          </cell>
          <cell r="E43">
            <v>14649</v>
          </cell>
          <cell r="F43" t="str">
            <v/>
          </cell>
          <cell r="G43">
            <v>42.9</v>
          </cell>
          <cell r="H43" t="str">
            <v/>
          </cell>
          <cell r="I43">
            <v>2.7083333333333335</v>
          </cell>
          <cell r="J43" t="str">
            <v/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 t="str">
            <v/>
          </cell>
          <cell r="C44">
            <v>2.7083333333333335</v>
          </cell>
          <cell r="D44" t="str">
            <v/>
          </cell>
          <cell r="E44">
            <v>14960</v>
          </cell>
          <cell r="F44" t="str">
            <v/>
          </cell>
          <cell r="G44">
            <v>44.5</v>
          </cell>
          <cell r="H44" t="str">
            <v/>
          </cell>
          <cell r="I44">
            <v>2.7083333333333335</v>
          </cell>
          <cell r="J44" t="str">
            <v/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 t="str">
            <v/>
          </cell>
          <cell r="C45">
            <v>2.7083333333333335</v>
          </cell>
          <cell r="D45" t="str">
            <v/>
          </cell>
          <cell r="E45">
            <v>15065</v>
          </cell>
          <cell r="F45" t="str">
            <v/>
          </cell>
          <cell r="G45">
            <v>46.3</v>
          </cell>
          <cell r="H45" t="str">
            <v/>
          </cell>
          <cell r="I45">
            <v>2.7083333333333335</v>
          </cell>
          <cell r="J45" t="str">
            <v/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 t="str">
            <v/>
          </cell>
          <cell r="C46">
            <v>2.7083333333333335</v>
          </cell>
          <cell r="D46" t="str">
            <v/>
          </cell>
          <cell r="E46">
            <v>15325</v>
          </cell>
          <cell r="F46" t="str">
            <v/>
          </cell>
          <cell r="G46">
            <v>49.1</v>
          </cell>
          <cell r="H46" t="str">
            <v/>
          </cell>
          <cell r="I46">
            <v>2.7083333333333335</v>
          </cell>
          <cell r="J46" t="str">
            <v/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 t="str">
            <v/>
          </cell>
          <cell r="C47">
            <v>2.7083333333333335</v>
          </cell>
          <cell r="D47" t="str">
            <v/>
          </cell>
          <cell r="E47">
            <v>16130</v>
          </cell>
          <cell r="F47" t="str">
            <v/>
          </cell>
          <cell r="G47">
            <v>52.3</v>
          </cell>
          <cell r="H47" t="str">
            <v/>
          </cell>
          <cell r="I47">
            <v>2.7083333333333335</v>
          </cell>
          <cell r="J47" t="str">
            <v/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 t="str">
            <v/>
          </cell>
          <cell r="C48">
            <v>2.7083333333333335</v>
          </cell>
          <cell r="D48" t="str">
            <v/>
          </cell>
          <cell r="E48">
            <v>15748</v>
          </cell>
          <cell r="F48" t="str">
            <v/>
          </cell>
          <cell r="G48">
            <v>49.2</v>
          </cell>
          <cell r="H48" t="str">
            <v/>
          </cell>
          <cell r="I48">
            <v>2.7083333333333335</v>
          </cell>
          <cell r="J48" t="str">
            <v/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 t="str">
            <v/>
          </cell>
          <cell r="C49">
            <v>2.7083333333333335</v>
          </cell>
          <cell r="D49" t="str">
            <v/>
          </cell>
          <cell r="E49">
            <v>15226</v>
          </cell>
          <cell r="F49" t="str">
            <v/>
          </cell>
          <cell r="G49">
            <v>46.4</v>
          </cell>
          <cell r="H49" t="str">
            <v/>
          </cell>
          <cell r="I49">
            <v>2.7083333333333335</v>
          </cell>
          <cell r="J49" t="str">
            <v/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 t="str">
            <v/>
          </cell>
          <cell r="C50">
            <v>2.7083333333333335</v>
          </cell>
          <cell r="D50" t="str">
            <v/>
          </cell>
          <cell r="E50">
            <v>14459</v>
          </cell>
          <cell r="F50" t="str">
            <v/>
          </cell>
          <cell r="G50">
            <v>43.4</v>
          </cell>
          <cell r="H50" t="str">
            <v/>
          </cell>
          <cell r="I50">
            <v>2.7083333333333335</v>
          </cell>
          <cell r="J50" t="str">
            <v/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 t="str">
            <v/>
          </cell>
          <cell r="C51">
            <v>2.7083333333333335</v>
          </cell>
          <cell r="D51" t="str">
            <v/>
          </cell>
          <cell r="E51">
            <v>14135</v>
          </cell>
          <cell r="F51" t="str">
            <v/>
          </cell>
          <cell r="G51">
            <v>41.5</v>
          </cell>
          <cell r="H51" t="str">
            <v/>
          </cell>
          <cell r="I51">
            <v>2.7083333333333335</v>
          </cell>
          <cell r="J51" t="str">
            <v/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 t="str">
            <v/>
          </cell>
          <cell r="C52">
            <v>2.7083333333333335</v>
          </cell>
          <cell r="D52" t="str">
            <v/>
          </cell>
          <cell r="E52">
            <v>14651</v>
          </cell>
          <cell r="F52" t="str">
            <v/>
          </cell>
          <cell r="G52">
            <v>41.9</v>
          </cell>
          <cell r="H52" t="str">
            <v/>
          </cell>
          <cell r="I52">
            <v>2.7083333333333335</v>
          </cell>
          <cell r="J52" t="str">
            <v/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 t="str">
            <v/>
          </cell>
          <cell r="C53">
            <v>2.7083333333333335</v>
          </cell>
          <cell r="D53" t="str">
            <v/>
          </cell>
          <cell r="E53">
            <v>14587</v>
          </cell>
          <cell r="F53" t="str">
            <v/>
          </cell>
          <cell r="G53">
            <v>41.9</v>
          </cell>
          <cell r="H53" t="str">
            <v/>
          </cell>
          <cell r="I53">
            <v>2.7083333333333335</v>
          </cell>
          <cell r="J53" t="str">
            <v/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 t="str">
            <v/>
          </cell>
          <cell r="C54">
            <v>2.7083333333333335</v>
          </cell>
          <cell r="D54" t="str">
            <v/>
          </cell>
          <cell r="E54">
            <v>14773</v>
          </cell>
          <cell r="F54" t="str">
            <v/>
          </cell>
          <cell r="G54">
            <v>41.5</v>
          </cell>
          <cell r="H54" t="str">
            <v/>
          </cell>
          <cell r="I54">
            <v>2.7083333333333335</v>
          </cell>
          <cell r="J54" t="str">
            <v/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 t="str">
            <v/>
          </cell>
          <cell r="C55">
            <v>2.7083333333333335</v>
          </cell>
          <cell r="D55" t="str">
            <v/>
          </cell>
          <cell r="E55">
            <v>15016</v>
          </cell>
          <cell r="F55" t="str">
            <v/>
          </cell>
          <cell r="G55">
            <v>42.1</v>
          </cell>
          <cell r="H55" t="str">
            <v/>
          </cell>
          <cell r="I55">
            <v>2.7083333333333335</v>
          </cell>
          <cell r="J55" t="str">
            <v/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 t="str">
            <v/>
          </cell>
          <cell r="C56">
            <v>2.7083333333333335</v>
          </cell>
          <cell r="D56" t="str">
            <v/>
          </cell>
          <cell r="E56">
            <v>15329</v>
          </cell>
          <cell r="F56" t="str">
            <v/>
          </cell>
          <cell r="G56">
            <v>43.5</v>
          </cell>
          <cell r="H56" t="str">
            <v/>
          </cell>
          <cell r="I56">
            <v>2.7083333333333335</v>
          </cell>
          <cell r="J56" t="str">
            <v/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 t="str">
            <v/>
          </cell>
          <cell r="C57">
            <v>2.7083333333333335</v>
          </cell>
          <cell r="D57" t="str">
            <v/>
          </cell>
          <cell r="E57">
            <v>15280</v>
          </cell>
          <cell r="F57" t="str">
            <v/>
          </cell>
          <cell r="G57">
            <v>43.1</v>
          </cell>
          <cell r="H57" t="str">
            <v/>
          </cell>
          <cell r="I57">
            <v>2.7083333333333335</v>
          </cell>
          <cell r="J57" t="str">
            <v/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 t="str">
            <v/>
          </cell>
          <cell r="C58">
            <v>2.7083333333333335</v>
          </cell>
          <cell r="D58" t="str">
            <v/>
          </cell>
          <cell r="E58">
            <v>15669</v>
          </cell>
          <cell r="F58" t="str">
            <v/>
          </cell>
          <cell r="G58">
            <v>43.8</v>
          </cell>
          <cell r="H58" t="str">
            <v/>
          </cell>
          <cell r="I58">
            <v>2.7083333333333335</v>
          </cell>
          <cell r="J58" t="str">
            <v/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 t="str">
            <v/>
          </cell>
          <cell r="C59">
            <v>2.7083333333333335</v>
          </cell>
          <cell r="D59" t="str">
            <v/>
          </cell>
          <cell r="E59">
            <v>15674</v>
          </cell>
          <cell r="F59" t="str">
            <v/>
          </cell>
          <cell r="G59">
            <v>42.9</v>
          </cell>
          <cell r="H59" t="str">
            <v/>
          </cell>
          <cell r="I59">
            <v>2.7083333333333335</v>
          </cell>
          <cell r="J59" t="str">
            <v/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 t="str">
            <v/>
          </cell>
          <cell r="C60">
            <v>2.7083333333333335</v>
          </cell>
          <cell r="D60" t="str">
            <v/>
          </cell>
          <cell r="E60">
            <v>15403</v>
          </cell>
          <cell r="F60" t="str">
            <v/>
          </cell>
          <cell r="G60">
            <v>42.8</v>
          </cell>
          <cell r="H60" t="str">
            <v/>
          </cell>
          <cell r="I60">
            <v>2.7083333333333335</v>
          </cell>
          <cell r="J60" t="str">
            <v/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 t="str">
            <v/>
          </cell>
          <cell r="C61">
            <v>2.7083333333333335</v>
          </cell>
          <cell r="D61" t="str">
            <v/>
          </cell>
          <cell r="E61">
            <v>15522</v>
          </cell>
          <cell r="F61" t="str">
            <v/>
          </cell>
          <cell r="G61">
            <v>43.2</v>
          </cell>
          <cell r="H61" t="str">
            <v/>
          </cell>
          <cell r="I61">
            <v>2.7083333333333335</v>
          </cell>
          <cell r="J61" t="str">
            <v/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 t="str">
            <v/>
          </cell>
          <cell r="C62">
            <v>2.7083333333333335</v>
          </cell>
          <cell r="D62" t="str">
            <v/>
          </cell>
          <cell r="E62">
            <v>15580</v>
          </cell>
          <cell r="F62" t="str">
            <v/>
          </cell>
          <cell r="G62">
            <v>42.9</v>
          </cell>
          <cell r="H62" t="str">
            <v/>
          </cell>
          <cell r="I62">
            <v>2.7083333333333335</v>
          </cell>
          <cell r="J62" t="str">
            <v/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 t="str">
            <v/>
          </cell>
          <cell r="C63">
            <v>2.7083333333333335</v>
          </cell>
          <cell r="D63" t="str">
            <v/>
          </cell>
          <cell r="E63">
            <v>16044</v>
          </cell>
          <cell r="F63" t="str">
            <v/>
          </cell>
          <cell r="G63">
            <v>43.1</v>
          </cell>
          <cell r="H63" t="str">
            <v/>
          </cell>
          <cell r="I63">
            <v>2.7083333333333335</v>
          </cell>
          <cell r="J63" t="str">
            <v/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 t="str">
            <v/>
          </cell>
          <cell r="C64">
            <v>2.7083333333333335</v>
          </cell>
          <cell r="D64" t="str">
            <v/>
          </cell>
          <cell r="E64">
            <v>15889</v>
          </cell>
          <cell r="F64" t="str">
            <v/>
          </cell>
          <cell r="G64">
            <v>40.9</v>
          </cell>
          <cell r="H64" t="str">
            <v/>
          </cell>
          <cell r="I64">
            <v>2.7083333333333335</v>
          </cell>
          <cell r="J64" t="str">
            <v/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 t="str">
            <v/>
          </cell>
          <cell r="C65">
            <v>2.7083333333333335</v>
          </cell>
          <cell r="D65" t="str">
            <v/>
          </cell>
          <cell r="E65">
            <v>15790</v>
          </cell>
          <cell r="F65" t="str">
            <v/>
          </cell>
          <cell r="G65">
            <v>39.5</v>
          </cell>
          <cell r="H65" t="str">
            <v/>
          </cell>
          <cell r="I65">
            <v>2.7083333333333335</v>
          </cell>
          <cell r="J65" t="str">
            <v/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 t="str">
            <v/>
          </cell>
          <cell r="C66">
            <v>2.7083333333333335</v>
          </cell>
          <cell r="D66" t="str">
            <v/>
          </cell>
          <cell r="E66">
            <v>15839</v>
          </cell>
          <cell r="F66" t="str">
            <v/>
          </cell>
          <cell r="G66">
            <v>38.799999999999997</v>
          </cell>
          <cell r="H66" t="str">
            <v/>
          </cell>
          <cell r="I66">
            <v>2.7083333333333335</v>
          </cell>
          <cell r="J66" t="str">
            <v/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 t="str">
            <v/>
          </cell>
          <cell r="C67">
            <v>2.7083333333333335</v>
          </cell>
          <cell r="D67" t="str">
            <v/>
          </cell>
          <cell r="E67">
            <v>16377</v>
          </cell>
          <cell r="F67" t="str">
            <v/>
          </cell>
          <cell r="G67">
            <v>39</v>
          </cell>
          <cell r="H67" t="str">
            <v/>
          </cell>
          <cell r="I67">
            <v>2.7083333333333335</v>
          </cell>
          <cell r="J67" t="str">
            <v/>
          </cell>
          <cell r="K67">
            <v>16377</v>
          </cell>
          <cell r="M67">
            <v>39</v>
          </cell>
        </row>
        <row r="68">
          <cell r="A68">
            <v>2002</v>
          </cell>
          <cell r="B68" t="str">
            <v/>
          </cell>
          <cell r="C68">
            <v>2.7083333333333335</v>
          </cell>
          <cell r="D68" t="str">
            <v/>
          </cell>
          <cell r="E68">
            <v>17300</v>
          </cell>
          <cell r="F68" t="str">
            <v/>
          </cell>
          <cell r="G68">
            <v>40.799999999999997</v>
          </cell>
          <cell r="H68" t="str">
            <v/>
          </cell>
          <cell r="I68">
            <v>2.7083333333333335</v>
          </cell>
          <cell r="J68" t="str">
            <v/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 t="str">
            <v/>
          </cell>
          <cell r="C69">
            <v>2.7097222222222221</v>
          </cell>
          <cell r="D69" t="str">
            <v/>
          </cell>
          <cell r="E69">
            <v>17598</v>
          </cell>
          <cell r="F69" t="str">
            <v/>
          </cell>
          <cell r="G69">
            <v>42.1</v>
          </cell>
          <cell r="H69" t="str">
            <v/>
          </cell>
          <cell r="I69">
            <v>2.7083333333333335</v>
          </cell>
          <cell r="J69" t="str">
            <v/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 t="str">
            <v/>
          </cell>
          <cell r="C70">
            <v>2.7111111111111108</v>
          </cell>
          <cell r="D70" t="str">
            <v/>
          </cell>
          <cell r="E70">
            <v>17819</v>
          </cell>
          <cell r="F70" t="str">
            <v/>
          </cell>
          <cell r="G70">
            <v>42.5</v>
          </cell>
          <cell r="H70" t="str">
            <v/>
          </cell>
          <cell r="I70">
            <v>2.7083333333333335</v>
          </cell>
          <cell r="J70" t="str">
            <v/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 t="str">
            <v/>
          </cell>
          <cell r="C71">
            <v>2.7124999999999999</v>
          </cell>
          <cell r="D71" t="str">
            <v/>
          </cell>
          <cell r="E71">
            <v>18309</v>
          </cell>
          <cell r="F71" t="str">
            <v/>
          </cell>
          <cell r="G71">
            <v>43.2</v>
          </cell>
          <cell r="H71" t="str">
            <v/>
          </cell>
          <cell r="I71">
            <v>2.7083333333333335</v>
          </cell>
          <cell r="J71" t="str">
            <v/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 t="str">
            <v/>
          </cell>
          <cell r="C72">
            <v>2.713888888888889</v>
          </cell>
          <cell r="D72" t="str">
            <v/>
          </cell>
          <cell r="E72">
            <v>18603</v>
          </cell>
          <cell r="F72" t="str">
            <v/>
          </cell>
          <cell r="G72">
            <v>43.3</v>
          </cell>
          <cell r="H72" t="str">
            <v/>
          </cell>
          <cell r="I72">
            <v>2.7083333333333335</v>
          </cell>
          <cell r="J72" t="str">
            <v/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 t="str">
            <v/>
          </cell>
          <cell r="C73">
            <v>2.7152777777777781</v>
          </cell>
          <cell r="D73" t="str">
            <v/>
          </cell>
          <cell r="E73">
            <v>18168</v>
          </cell>
          <cell r="F73" t="str">
            <v/>
          </cell>
          <cell r="G73">
            <v>42</v>
          </cell>
          <cell r="H73" t="str">
            <v/>
          </cell>
          <cell r="I73">
            <v>2.7083333333333335</v>
          </cell>
          <cell r="J73" t="str">
            <v/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 t="str">
            <v/>
          </cell>
          <cell r="C74">
            <v>2.75</v>
          </cell>
          <cell r="D74" t="str">
            <v/>
          </cell>
          <cell r="E74">
            <v>19228</v>
          </cell>
          <cell r="F74" t="str">
            <v/>
          </cell>
          <cell r="G74">
            <v>43.1</v>
          </cell>
          <cell r="H74" t="str">
            <v/>
          </cell>
          <cell r="I74">
            <v>2.7083333333333335</v>
          </cell>
          <cell r="J74" t="str">
            <v/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 t="str">
            <v/>
          </cell>
          <cell r="C75">
            <v>2.75</v>
          </cell>
          <cell r="D75" t="str">
            <v/>
          </cell>
          <cell r="E75">
            <v>18927</v>
          </cell>
          <cell r="F75" t="str">
            <v/>
          </cell>
          <cell r="G75">
            <v>43.9</v>
          </cell>
          <cell r="H75" t="str">
            <v/>
          </cell>
          <cell r="I75">
            <v>2.7083333333333335</v>
          </cell>
          <cell r="J75" t="str">
            <v/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 t="str">
            <v/>
          </cell>
          <cell r="C76">
            <v>2.75</v>
          </cell>
          <cell r="D76" t="str">
            <v/>
          </cell>
          <cell r="E76">
            <v>18380</v>
          </cell>
          <cell r="F76" t="str">
            <v/>
          </cell>
          <cell r="G76">
            <v>43.2</v>
          </cell>
          <cell r="H76" t="str">
            <v/>
          </cell>
          <cell r="I76">
            <v>2.7083333333333335</v>
          </cell>
          <cell r="J76" t="str">
            <v/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 t="str">
            <v/>
          </cell>
          <cell r="C77">
            <v>2.75</v>
          </cell>
          <cell r="D77" t="str">
            <v/>
          </cell>
          <cell r="E77">
            <v>19036</v>
          </cell>
          <cell r="F77" t="str">
            <v/>
          </cell>
          <cell r="G77">
            <v>44.3</v>
          </cell>
          <cell r="H77" t="str">
            <v/>
          </cell>
          <cell r="I77">
            <v>2.7083333333333335</v>
          </cell>
          <cell r="J77" t="str">
            <v/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 t="str">
            <v/>
          </cell>
          <cell r="C78">
            <v>2.75</v>
          </cell>
          <cell r="D78" t="str">
            <v/>
          </cell>
          <cell r="E78">
            <v>18771</v>
          </cell>
          <cell r="F78" t="str">
            <v/>
          </cell>
          <cell r="G78">
            <v>42.9</v>
          </cell>
          <cell r="H78" t="str">
            <v/>
          </cell>
          <cell r="I78">
            <v>2.7083333333333335</v>
          </cell>
          <cell r="J78" t="str">
            <v/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 t="str">
            <v/>
          </cell>
          <cell r="C79">
            <v>2.75</v>
          </cell>
          <cell r="D79" t="str">
            <v/>
          </cell>
          <cell r="E79">
            <v>19164</v>
          </cell>
          <cell r="F79" t="str">
            <v/>
          </cell>
          <cell r="G79">
            <v>42.9</v>
          </cell>
          <cell r="H79" t="str">
            <v/>
          </cell>
          <cell r="I79">
            <v>2.7083333333333335</v>
          </cell>
          <cell r="J79" t="str">
            <v/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 t="str">
            <v/>
          </cell>
          <cell r="C80">
            <v>2.75</v>
          </cell>
          <cell r="D80" t="str">
            <v/>
          </cell>
          <cell r="E80">
            <v>18902</v>
          </cell>
          <cell r="F80" t="str">
            <v/>
          </cell>
          <cell r="G80">
            <v>41.3</v>
          </cell>
          <cell r="H80" t="str">
            <v/>
          </cell>
          <cell r="I80">
            <v>2.7083333333333335</v>
          </cell>
          <cell r="J80" t="str">
            <v/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 t="str">
            <v/>
          </cell>
          <cell r="C81">
            <v>2.75</v>
          </cell>
          <cell r="D81" t="str">
            <v/>
          </cell>
          <cell r="E81">
            <v>18667</v>
          </cell>
          <cell r="F81" t="str">
            <v/>
          </cell>
          <cell r="G81">
            <v>39.799999999999997</v>
          </cell>
          <cell r="H81" t="str">
            <v/>
          </cell>
          <cell r="I81">
            <v>2.7083333333333335</v>
          </cell>
          <cell r="J81" t="str">
            <v/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 t="str">
            <v/>
          </cell>
          <cell r="C82">
            <v>2.75</v>
          </cell>
          <cell r="D82" t="str">
            <v/>
          </cell>
          <cell r="E82">
            <v>18906</v>
          </cell>
          <cell r="F82" t="str">
            <v/>
          </cell>
          <cell r="G82">
            <v>39.4</v>
          </cell>
          <cell r="H82" t="str">
            <v/>
          </cell>
          <cell r="I82">
            <v>2.7083333333333335</v>
          </cell>
          <cell r="J82" t="str">
            <v/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 t="str">
            <v/>
          </cell>
          <cell r="C83">
            <v>2.75</v>
          </cell>
          <cell r="D83" t="str">
            <v/>
          </cell>
          <cell r="E83">
            <v>19257</v>
          </cell>
          <cell r="F83" t="str">
            <v/>
          </cell>
          <cell r="G83">
            <v>39.200000000000003</v>
          </cell>
          <cell r="H83" t="str">
            <v/>
          </cell>
          <cell r="I83">
            <v>2.7083333333333335</v>
          </cell>
          <cell r="J83" t="str">
            <v/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 t="str">
            <v/>
          </cell>
          <cell r="C84">
            <v>2.75</v>
          </cell>
          <cell r="D84" t="str">
            <v/>
          </cell>
          <cell r="E84">
            <v>19621</v>
          </cell>
          <cell r="F84" t="str">
            <v/>
          </cell>
          <cell r="G84">
            <v>39.200000000000003</v>
          </cell>
          <cell r="H84" t="str">
            <v/>
          </cell>
          <cell r="I84">
            <v>2.7083333333333335</v>
          </cell>
          <cell r="J84" t="str">
            <v/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 t="str">
            <v/>
          </cell>
          <cell r="C85">
            <v>2.75</v>
          </cell>
          <cell r="D85" t="str">
            <v/>
          </cell>
          <cell r="E85">
            <v>20074</v>
          </cell>
          <cell r="F85" t="str">
            <v/>
          </cell>
          <cell r="G85">
            <v>39.6</v>
          </cell>
          <cell r="H85" t="str">
            <v/>
          </cell>
          <cell r="I85">
            <v>2.7083333333333335</v>
          </cell>
          <cell r="J85" t="str">
            <v/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 t="str">
            <v/>
          </cell>
          <cell r="C86">
            <v>2.7513888888888887</v>
          </cell>
          <cell r="D86" t="str">
            <v/>
          </cell>
          <cell r="E86">
            <v>20575</v>
          </cell>
          <cell r="F86" t="str">
            <v/>
          </cell>
          <cell r="G86">
            <v>40</v>
          </cell>
          <cell r="H86" t="str">
            <v/>
          </cell>
          <cell r="I86">
            <v>2.7083333333333335</v>
          </cell>
          <cell r="J86" t="str">
            <v/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 t="str">
            <v/>
          </cell>
          <cell r="C87">
            <v>2.7527777777777778</v>
          </cell>
          <cell r="D87" t="str">
            <v/>
          </cell>
          <cell r="E87">
            <v>21025</v>
          </cell>
          <cell r="F87" t="str">
            <v/>
          </cell>
          <cell r="G87">
            <v>40.4</v>
          </cell>
          <cell r="H87" t="str">
            <v/>
          </cell>
          <cell r="I87">
            <v>2.7083333333333335</v>
          </cell>
          <cell r="J87" t="str">
            <v/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 t="str">
            <v/>
          </cell>
          <cell r="C88">
            <v>2.7541666666666664</v>
          </cell>
          <cell r="D88" t="str">
            <v/>
          </cell>
          <cell r="E88">
            <v>21506</v>
          </cell>
          <cell r="F88" t="str">
            <v/>
          </cell>
          <cell r="G88">
            <v>40.799999999999997</v>
          </cell>
          <cell r="H88" t="str">
            <v/>
          </cell>
          <cell r="I88">
            <v>2.7083333333333335</v>
          </cell>
          <cell r="J88" t="str">
            <v/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 t="str">
            <v/>
          </cell>
          <cell r="C89">
            <v>2.755555555555556</v>
          </cell>
          <cell r="D89" t="str">
            <v/>
          </cell>
          <cell r="E89">
            <v>21919</v>
          </cell>
          <cell r="F89" t="str">
            <v/>
          </cell>
          <cell r="G89">
            <v>41.1</v>
          </cell>
          <cell r="H89" t="str">
            <v/>
          </cell>
          <cell r="I89">
            <v>2.7083333333333335</v>
          </cell>
          <cell r="J89" t="str">
            <v/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 t="str">
            <v/>
          </cell>
          <cell r="C90">
            <v>2.7569444444444446</v>
          </cell>
          <cell r="D90" t="str">
            <v/>
          </cell>
          <cell r="E90">
            <v>22224</v>
          </cell>
          <cell r="F90" t="str">
            <v/>
          </cell>
          <cell r="G90">
            <v>41.2</v>
          </cell>
          <cell r="H90" t="str">
            <v/>
          </cell>
          <cell r="I90">
            <v>2.7083333333333335</v>
          </cell>
          <cell r="J90" t="str">
            <v/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 t="str">
            <v/>
          </cell>
          <cell r="C91">
            <v>2.7916666666666665</v>
          </cell>
          <cell r="D91" t="str">
            <v/>
          </cell>
          <cell r="E91">
            <v>22498</v>
          </cell>
          <cell r="F91" t="str">
            <v/>
          </cell>
          <cell r="G91">
            <v>41.2</v>
          </cell>
          <cell r="H91" t="str">
            <v/>
          </cell>
          <cell r="I91">
            <v>2.7083333333333335</v>
          </cell>
          <cell r="J91" t="str">
            <v/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 t="str">
            <v/>
          </cell>
          <cell r="C92">
            <v>2.7916666666666665</v>
          </cell>
          <cell r="D92" t="str">
            <v/>
          </cell>
          <cell r="E92">
            <v>22734</v>
          </cell>
          <cell r="F92" t="str">
            <v/>
          </cell>
          <cell r="G92">
            <v>41.2</v>
          </cell>
          <cell r="H92" t="str">
            <v/>
          </cell>
          <cell r="I92">
            <v>2.7083333333333335</v>
          </cell>
          <cell r="J92" t="str">
            <v/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 t="str">
            <v/>
          </cell>
          <cell r="C93">
            <v>2.7916666666666665</v>
          </cell>
          <cell r="D93" t="str">
            <v/>
          </cell>
          <cell r="E93">
            <v>22955</v>
          </cell>
          <cell r="F93" t="str">
            <v/>
          </cell>
          <cell r="G93">
            <v>41.1</v>
          </cell>
          <cell r="H93" t="str">
            <v/>
          </cell>
          <cell r="I93">
            <v>2.7083333333333335</v>
          </cell>
          <cell r="J93" t="str">
            <v/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 t="str">
            <v/>
          </cell>
          <cell r="C94">
            <v>2.7916666666666665</v>
          </cell>
          <cell r="D94" t="str">
            <v/>
          </cell>
          <cell r="E94">
            <v>23185</v>
          </cell>
          <cell r="F94" t="str">
            <v/>
          </cell>
          <cell r="G94">
            <v>41.1</v>
          </cell>
          <cell r="H94" t="str">
            <v/>
          </cell>
          <cell r="I94">
            <v>2.7083333333333335</v>
          </cell>
          <cell r="J94" t="str">
            <v/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 t="str">
            <v/>
          </cell>
          <cell r="C95">
            <v>2.7916666666666665</v>
          </cell>
          <cell r="D95" t="str">
            <v/>
          </cell>
          <cell r="E95">
            <v>23415</v>
          </cell>
          <cell r="F95" t="str">
            <v/>
          </cell>
          <cell r="G95">
            <v>41</v>
          </cell>
          <cell r="H95" t="str">
            <v/>
          </cell>
          <cell r="I95">
            <v>2.7083333333333335</v>
          </cell>
          <cell r="J95" t="str">
            <v/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 t="str">
            <v/>
          </cell>
          <cell r="C96">
            <v>2.7916666666666665</v>
          </cell>
          <cell r="D96" t="str">
            <v/>
          </cell>
          <cell r="E96">
            <v>23644</v>
          </cell>
          <cell r="F96" t="str">
            <v/>
          </cell>
          <cell r="G96">
            <v>41</v>
          </cell>
          <cell r="H96" t="str">
            <v/>
          </cell>
          <cell r="I96">
            <v>2.7083333333333335</v>
          </cell>
          <cell r="J96" t="str">
            <v/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 t="str">
            <v/>
          </cell>
          <cell r="C97">
            <v>2.7916666666666665</v>
          </cell>
          <cell r="D97" t="str">
            <v/>
          </cell>
          <cell r="E97">
            <v>23899</v>
          </cell>
          <cell r="F97" t="str">
            <v/>
          </cell>
          <cell r="G97">
            <v>41</v>
          </cell>
          <cell r="H97" t="str">
            <v/>
          </cell>
          <cell r="I97">
            <v>2.7083333333333335</v>
          </cell>
          <cell r="J97" t="str">
            <v/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 t="str">
            <v/>
          </cell>
          <cell r="C98">
            <v>2.7916666666666665</v>
          </cell>
          <cell r="D98" t="str">
            <v/>
          </cell>
          <cell r="E98">
            <v>24177</v>
          </cell>
          <cell r="F98" t="str">
            <v/>
          </cell>
          <cell r="G98">
            <v>41</v>
          </cell>
          <cell r="H98" t="str">
            <v/>
          </cell>
          <cell r="I98">
            <v>2.7083333333333335</v>
          </cell>
          <cell r="J98" t="str">
            <v/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 t="str">
            <v/>
          </cell>
          <cell r="C99">
            <v>2.7916666666666665</v>
          </cell>
          <cell r="D99" t="str">
            <v/>
          </cell>
          <cell r="E99">
            <v>24441</v>
          </cell>
          <cell r="F99" t="str">
            <v/>
          </cell>
          <cell r="G99">
            <v>40.9</v>
          </cell>
          <cell r="H99" t="str">
            <v/>
          </cell>
          <cell r="I99">
            <v>2.7083333333333335</v>
          </cell>
          <cell r="J99" t="str">
            <v/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 t="str">
            <v/>
          </cell>
          <cell r="C100">
            <v>2.7916666666666665</v>
          </cell>
          <cell r="D100" t="str">
            <v/>
          </cell>
          <cell r="E100">
            <v>24712</v>
          </cell>
          <cell r="F100" t="str">
            <v/>
          </cell>
          <cell r="G100">
            <v>40.9</v>
          </cell>
          <cell r="H100" t="str">
            <v/>
          </cell>
          <cell r="I100">
            <v>2.7083333333333335</v>
          </cell>
          <cell r="J100" t="str">
            <v/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 t="str">
            <v/>
          </cell>
          <cell r="C101">
            <v>2.7916666666666665</v>
          </cell>
          <cell r="D101" t="str">
            <v/>
          </cell>
          <cell r="E101">
            <v>24987</v>
          </cell>
          <cell r="F101" t="str">
            <v/>
          </cell>
          <cell r="G101">
            <v>40.9</v>
          </cell>
          <cell r="H101" t="str">
            <v/>
          </cell>
          <cell r="I101">
            <v>2.7083333333333335</v>
          </cell>
          <cell r="J101" t="str">
            <v/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 t="str">
            <v/>
          </cell>
          <cell r="C102">
            <v>2.7916666666666665</v>
          </cell>
          <cell r="D102" t="str">
            <v/>
          </cell>
          <cell r="E102">
            <v>25266</v>
          </cell>
          <cell r="F102" t="str">
            <v/>
          </cell>
          <cell r="G102">
            <v>40.9</v>
          </cell>
          <cell r="H102" t="str">
            <v/>
          </cell>
          <cell r="I102">
            <v>2.7083333333333335</v>
          </cell>
          <cell r="J102" t="str">
            <v/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 t="str">
            <v/>
          </cell>
          <cell r="C103">
            <v>2.7916666666666665</v>
          </cell>
          <cell r="D103" t="str">
            <v/>
          </cell>
          <cell r="E103">
            <v>25557</v>
          </cell>
          <cell r="F103" t="str">
            <v/>
          </cell>
          <cell r="G103">
            <v>40.9</v>
          </cell>
          <cell r="H103" t="str">
            <v/>
          </cell>
          <cell r="I103">
            <v>2.7083333333333335</v>
          </cell>
          <cell r="J103" t="str">
            <v/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 t="str">
            <v/>
          </cell>
          <cell r="C104">
            <v>2.7916666666666665</v>
          </cell>
          <cell r="D104" t="str">
            <v/>
          </cell>
          <cell r="E104">
            <v>25849</v>
          </cell>
          <cell r="F104" t="str">
            <v/>
          </cell>
          <cell r="G104">
            <v>40.9</v>
          </cell>
          <cell r="H104" t="str">
            <v/>
          </cell>
          <cell r="I104">
            <v>2.7083333333333335</v>
          </cell>
          <cell r="J104" t="str">
            <v/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 t="str">
            <v/>
          </cell>
          <cell r="C105">
            <v>2.7916666666666665</v>
          </cell>
          <cell r="D105" t="str">
            <v/>
          </cell>
          <cell r="E105">
            <v>26150</v>
          </cell>
          <cell r="F105" t="str">
            <v/>
          </cell>
          <cell r="G105">
            <v>40.9</v>
          </cell>
          <cell r="H105" t="str">
            <v/>
          </cell>
          <cell r="I105">
            <v>2.7083333333333335</v>
          </cell>
          <cell r="J105" t="str">
            <v/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 t="str">
            <v/>
          </cell>
          <cell r="C106">
            <v>2.7916666666666665</v>
          </cell>
          <cell r="D106" t="str">
            <v/>
          </cell>
          <cell r="E106">
            <v>26444</v>
          </cell>
          <cell r="F106" t="str">
            <v/>
          </cell>
          <cell r="G106">
            <v>40.9</v>
          </cell>
          <cell r="H106" t="str">
            <v/>
          </cell>
          <cell r="I106">
            <v>2.7083333333333335</v>
          </cell>
          <cell r="J106" t="str">
            <v/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 t="str">
            <v/>
          </cell>
          <cell r="C107">
            <v>2.7916666666666665</v>
          </cell>
          <cell r="D107" t="str">
            <v/>
          </cell>
          <cell r="E107">
            <v>26748</v>
          </cell>
          <cell r="F107" t="str">
            <v/>
          </cell>
          <cell r="G107">
            <v>40.9</v>
          </cell>
          <cell r="H107" t="str">
            <v/>
          </cell>
          <cell r="I107">
            <v>2.7083333333333335</v>
          </cell>
          <cell r="J107" t="str">
            <v/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 t="str">
            <v/>
          </cell>
          <cell r="C108">
            <v>2.7916666666666665</v>
          </cell>
          <cell r="D108" t="str">
            <v/>
          </cell>
          <cell r="E108">
            <v>27054</v>
          </cell>
          <cell r="F108" t="str">
            <v/>
          </cell>
          <cell r="G108">
            <v>40.9</v>
          </cell>
          <cell r="H108" t="str">
            <v/>
          </cell>
          <cell r="I108">
            <v>2.7083333333333335</v>
          </cell>
          <cell r="J108" t="str">
            <v/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 t="str">
            <v/>
          </cell>
          <cell r="C109">
            <v>2.7916666666666665</v>
          </cell>
          <cell r="D109" t="str">
            <v/>
          </cell>
          <cell r="E109">
            <v>27367</v>
          </cell>
          <cell r="F109" t="str">
            <v/>
          </cell>
          <cell r="G109">
            <v>40.9</v>
          </cell>
          <cell r="H109" t="str">
            <v/>
          </cell>
          <cell r="I109">
            <v>2.7083333333333335</v>
          </cell>
          <cell r="J109" t="str">
            <v/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 t="str">
            <v/>
          </cell>
          <cell r="C110">
            <v>2.7916666666666665</v>
          </cell>
          <cell r="D110" t="str">
            <v/>
          </cell>
          <cell r="E110">
            <v>27683</v>
          </cell>
          <cell r="F110" t="str">
            <v/>
          </cell>
          <cell r="G110">
            <v>41</v>
          </cell>
          <cell r="H110" t="str">
            <v/>
          </cell>
          <cell r="I110">
            <v>2.7083333333333335</v>
          </cell>
          <cell r="J110" t="str">
            <v/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 t="str">
            <v/>
          </cell>
          <cell r="C111">
            <v>2.7916666666666665</v>
          </cell>
          <cell r="D111" t="str">
            <v/>
          </cell>
          <cell r="E111">
            <v>27999</v>
          </cell>
          <cell r="F111" t="str">
            <v/>
          </cell>
          <cell r="G111">
            <v>41</v>
          </cell>
          <cell r="H111" t="str">
            <v/>
          </cell>
          <cell r="I111">
            <v>2.7083333333333335</v>
          </cell>
          <cell r="J111" t="str">
            <v/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 t="str">
            <v/>
          </cell>
          <cell r="C112">
            <v>2.7916666666666665</v>
          </cell>
          <cell r="D112" t="str">
            <v/>
          </cell>
          <cell r="E112">
            <v>28318</v>
          </cell>
          <cell r="F112" t="str">
            <v/>
          </cell>
          <cell r="G112">
            <v>41</v>
          </cell>
          <cell r="H112" t="str">
            <v/>
          </cell>
          <cell r="I112">
            <v>2.7083333333333335</v>
          </cell>
          <cell r="J112" t="str">
            <v/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 t="str">
            <v/>
          </cell>
          <cell r="C113">
            <v>2.7916666666666665</v>
          </cell>
          <cell r="D113" t="str">
            <v/>
          </cell>
          <cell r="E113">
            <v>28635</v>
          </cell>
          <cell r="F113" t="str">
            <v/>
          </cell>
          <cell r="G113">
            <v>41</v>
          </cell>
          <cell r="H113" t="str">
            <v/>
          </cell>
          <cell r="I113">
            <v>2.7083333333333335</v>
          </cell>
          <cell r="J113" t="str">
            <v/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 t="str">
            <v/>
          </cell>
          <cell r="C114">
            <v>2.7916666666666665</v>
          </cell>
          <cell r="D114" t="str">
            <v/>
          </cell>
          <cell r="E114">
            <v>28962</v>
          </cell>
          <cell r="F114" t="str">
            <v/>
          </cell>
          <cell r="G114">
            <v>41</v>
          </cell>
          <cell r="H114" t="str">
            <v/>
          </cell>
          <cell r="I114">
            <v>2.7083333333333335</v>
          </cell>
          <cell r="J114" t="str">
            <v/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 t="str">
            <v/>
          </cell>
          <cell r="C115">
            <v>2.7916666666666665</v>
          </cell>
          <cell r="D115" t="str">
            <v/>
          </cell>
          <cell r="E115">
            <v>29279</v>
          </cell>
          <cell r="F115" t="str">
            <v/>
          </cell>
          <cell r="G115">
            <v>41</v>
          </cell>
          <cell r="H115" t="str">
            <v/>
          </cell>
          <cell r="I115">
            <v>2.7083333333333335</v>
          </cell>
          <cell r="J115" t="str">
            <v/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 t="str">
            <v/>
          </cell>
          <cell r="C116">
            <v>2.7916666666666665</v>
          </cell>
          <cell r="D116" t="str">
            <v/>
          </cell>
          <cell r="E116">
            <v>29603</v>
          </cell>
          <cell r="F116" t="str">
            <v/>
          </cell>
          <cell r="G116">
            <v>41.1</v>
          </cell>
          <cell r="H116" t="str">
            <v/>
          </cell>
          <cell r="I116">
            <v>2.7083333333333335</v>
          </cell>
          <cell r="J116" t="str">
            <v/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 t="str">
            <v/>
          </cell>
          <cell r="C117">
            <v>2.7916666666666665</v>
          </cell>
          <cell r="D117" t="str">
            <v/>
          </cell>
          <cell r="E117">
            <v>29924</v>
          </cell>
          <cell r="F117" t="str">
            <v/>
          </cell>
          <cell r="G117">
            <v>41.1</v>
          </cell>
          <cell r="H117" t="str">
            <v/>
          </cell>
          <cell r="I117">
            <v>2.7083333333333335</v>
          </cell>
          <cell r="J117" t="str">
            <v/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 t="str">
            <v/>
          </cell>
          <cell r="C118">
            <v>2.7916666666666665</v>
          </cell>
          <cell r="D118" t="str">
            <v/>
          </cell>
          <cell r="E118">
            <v>30252</v>
          </cell>
          <cell r="F118" t="str">
            <v/>
          </cell>
          <cell r="G118">
            <v>41.1</v>
          </cell>
          <cell r="H118" t="str">
            <v/>
          </cell>
          <cell r="I118">
            <v>2.7083333333333335</v>
          </cell>
          <cell r="J118" t="str">
            <v/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 t="str">
            <v/>
          </cell>
          <cell r="C119">
            <v>2.7916666666666665</v>
          </cell>
          <cell r="D119" t="str">
            <v/>
          </cell>
          <cell r="E119">
            <v>30578</v>
          </cell>
          <cell r="F119" t="str">
            <v/>
          </cell>
          <cell r="G119">
            <v>41.1</v>
          </cell>
          <cell r="H119" t="str">
            <v/>
          </cell>
          <cell r="I119">
            <v>2.7083333333333335</v>
          </cell>
          <cell r="J119" t="str">
            <v/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 t="str">
            <v/>
          </cell>
          <cell r="C120">
            <v>2.7916666666666665</v>
          </cell>
          <cell r="D120" t="str">
            <v/>
          </cell>
          <cell r="E120">
            <v>30912</v>
          </cell>
          <cell r="F120" t="str">
            <v/>
          </cell>
          <cell r="G120">
            <v>41.1</v>
          </cell>
          <cell r="H120" t="str">
            <v/>
          </cell>
          <cell r="I120">
            <v>2.7083333333333335</v>
          </cell>
          <cell r="J120" t="str">
            <v/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 t="str">
            <v/>
          </cell>
          <cell r="C121">
            <v>2.7916666666666665</v>
          </cell>
          <cell r="D121" t="str">
            <v/>
          </cell>
          <cell r="E121">
            <v>31244</v>
          </cell>
          <cell r="F121" t="str">
            <v/>
          </cell>
          <cell r="G121">
            <v>41.1</v>
          </cell>
          <cell r="H121" t="str">
            <v/>
          </cell>
          <cell r="I121">
            <v>2.7083333333333335</v>
          </cell>
          <cell r="J121" t="str">
            <v/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 t="str">
            <v/>
          </cell>
          <cell r="C122">
            <v>2.7916666666666665</v>
          </cell>
          <cell r="D122" t="str">
            <v/>
          </cell>
          <cell r="E122">
            <v>31581</v>
          </cell>
          <cell r="F122" t="str">
            <v/>
          </cell>
          <cell r="G122">
            <v>41.1</v>
          </cell>
          <cell r="H122" t="str">
            <v/>
          </cell>
          <cell r="I122">
            <v>2.7083333333333335</v>
          </cell>
          <cell r="J122" t="str">
            <v/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 t="str">
            <v/>
          </cell>
          <cell r="C123">
            <v>2.7916666666666665</v>
          </cell>
          <cell r="D123" t="str">
            <v/>
          </cell>
          <cell r="E123">
            <v>31924</v>
          </cell>
          <cell r="F123" t="str">
            <v/>
          </cell>
          <cell r="G123">
            <v>41.1</v>
          </cell>
          <cell r="H123" t="str">
            <v/>
          </cell>
          <cell r="I123">
            <v>2.7083333333333335</v>
          </cell>
          <cell r="J123" t="str">
            <v/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 t="str">
            <v/>
          </cell>
          <cell r="C124">
            <v>2.7916666666666665</v>
          </cell>
          <cell r="D124" t="str">
            <v/>
          </cell>
          <cell r="E124">
            <v>32267</v>
          </cell>
          <cell r="F124" t="str">
            <v/>
          </cell>
          <cell r="G124">
            <v>41.1</v>
          </cell>
          <cell r="H124" t="str">
            <v/>
          </cell>
          <cell r="I124">
            <v>2.7083333333333335</v>
          </cell>
          <cell r="J124" t="str">
            <v/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 t="str">
            <v/>
          </cell>
          <cell r="C125">
            <v>2.7916666666666665</v>
          </cell>
          <cell r="D125" t="str">
            <v/>
          </cell>
          <cell r="E125">
            <v>32614</v>
          </cell>
          <cell r="F125" t="str">
            <v/>
          </cell>
          <cell r="G125">
            <v>41.1</v>
          </cell>
          <cell r="H125" t="str">
            <v/>
          </cell>
          <cell r="I125">
            <v>2.7083333333333335</v>
          </cell>
          <cell r="J125" t="str">
            <v/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 t="str">
            <v/>
          </cell>
          <cell r="C126">
            <v>2.7916666666666665</v>
          </cell>
          <cell r="D126" t="str">
            <v/>
          </cell>
          <cell r="E126">
            <v>32958</v>
          </cell>
          <cell r="F126" t="str">
            <v/>
          </cell>
          <cell r="G126">
            <v>41.1</v>
          </cell>
          <cell r="H126" t="str">
            <v/>
          </cell>
          <cell r="I126">
            <v>2.7083333333333335</v>
          </cell>
          <cell r="J126" t="str">
            <v/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 t="str">
            <v/>
          </cell>
          <cell r="C127">
            <v>2.7916666666666665</v>
          </cell>
          <cell r="D127" t="str">
            <v/>
          </cell>
          <cell r="E127">
            <v>33308</v>
          </cell>
          <cell r="F127" t="str">
            <v/>
          </cell>
          <cell r="G127">
            <v>41.1</v>
          </cell>
          <cell r="H127" t="str">
            <v/>
          </cell>
          <cell r="I127">
            <v>2.7083333333333335</v>
          </cell>
          <cell r="J127" t="str">
            <v/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 t="str">
            <v/>
          </cell>
          <cell r="C128">
            <v>2.7916666666666665</v>
          </cell>
          <cell r="D128" t="str">
            <v/>
          </cell>
          <cell r="E128">
            <v>33658</v>
          </cell>
          <cell r="F128" t="str">
            <v/>
          </cell>
          <cell r="G128">
            <v>41.1</v>
          </cell>
          <cell r="H128" t="str">
            <v/>
          </cell>
          <cell r="I128">
            <v>2.7083333333333335</v>
          </cell>
          <cell r="J128" t="str">
            <v/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 t="str">
            <v/>
          </cell>
          <cell r="C129">
            <v>2.7916666666666665</v>
          </cell>
          <cell r="D129" t="str">
            <v/>
          </cell>
          <cell r="E129">
            <v>34017</v>
          </cell>
          <cell r="F129" t="str">
            <v/>
          </cell>
          <cell r="G129">
            <v>41.1</v>
          </cell>
          <cell r="H129" t="str">
            <v/>
          </cell>
          <cell r="I129">
            <v>2.7083333333333335</v>
          </cell>
          <cell r="J129" t="str">
            <v/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 t="str">
            <v/>
          </cell>
          <cell r="C130">
            <v>2.7916666666666665</v>
          </cell>
          <cell r="D130" t="str">
            <v/>
          </cell>
          <cell r="E130">
            <v>34379</v>
          </cell>
          <cell r="F130" t="str">
            <v/>
          </cell>
          <cell r="G130">
            <v>41.1</v>
          </cell>
          <cell r="H130" t="str">
            <v/>
          </cell>
          <cell r="I130">
            <v>2.7083333333333335</v>
          </cell>
          <cell r="J130" t="str">
            <v/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 t="str">
            <v/>
          </cell>
          <cell r="C131">
            <v>2.7916666666666665</v>
          </cell>
          <cell r="D131" t="str">
            <v/>
          </cell>
          <cell r="E131">
            <v>34745</v>
          </cell>
          <cell r="F131" t="str">
            <v/>
          </cell>
          <cell r="G131">
            <v>41.1</v>
          </cell>
          <cell r="H131" t="str">
            <v/>
          </cell>
          <cell r="I131">
            <v>2.7083333333333335</v>
          </cell>
          <cell r="J131" t="str">
            <v/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 t="str">
            <v/>
          </cell>
          <cell r="C132">
            <v>2.7916666666666665</v>
          </cell>
          <cell r="D132" t="str">
            <v/>
          </cell>
          <cell r="E132">
            <v>35119</v>
          </cell>
          <cell r="F132" t="str">
            <v/>
          </cell>
          <cell r="G132">
            <v>41.1</v>
          </cell>
          <cell r="H132" t="str">
            <v/>
          </cell>
          <cell r="I132">
            <v>2.7083333333333335</v>
          </cell>
          <cell r="J132" t="str">
            <v/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 t="str">
            <v/>
          </cell>
          <cell r="C133">
            <v>2.7916666666666665</v>
          </cell>
          <cell r="D133" t="str">
            <v/>
          </cell>
          <cell r="E133">
            <v>35493</v>
          </cell>
          <cell r="F133" t="str">
            <v/>
          </cell>
          <cell r="G133">
            <v>41.1</v>
          </cell>
          <cell r="H133" t="str">
            <v/>
          </cell>
          <cell r="I133">
            <v>2.7083333333333335</v>
          </cell>
          <cell r="J133" t="str">
            <v/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 t="str">
            <v/>
          </cell>
          <cell r="C134">
            <v>2.7916666666666665</v>
          </cell>
          <cell r="D134" t="str">
            <v/>
          </cell>
          <cell r="E134">
            <v>35870</v>
          </cell>
          <cell r="F134" t="str">
            <v/>
          </cell>
          <cell r="G134">
            <v>41.1</v>
          </cell>
          <cell r="H134" t="str">
            <v/>
          </cell>
          <cell r="I134">
            <v>2.7083333333333335</v>
          </cell>
          <cell r="J134" t="str">
            <v/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 t="str">
            <v/>
          </cell>
          <cell r="C135">
            <v>2.7916666666666665</v>
          </cell>
          <cell r="D135" t="str">
            <v/>
          </cell>
          <cell r="E135">
            <v>36252</v>
          </cell>
          <cell r="F135" t="str">
            <v/>
          </cell>
          <cell r="G135">
            <v>41.1</v>
          </cell>
          <cell r="H135" t="str">
            <v/>
          </cell>
          <cell r="I135">
            <v>2.7083333333333335</v>
          </cell>
          <cell r="J135" t="str">
            <v/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 t="str">
            <v/>
          </cell>
          <cell r="C136">
            <v>2.7916666666666665</v>
          </cell>
          <cell r="D136" t="str">
            <v/>
          </cell>
          <cell r="E136">
            <v>36632</v>
          </cell>
          <cell r="F136" t="str">
            <v/>
          </cell>
          <cell r="G136">
            <v>41.1</v>
          </cell>
          <cell r="H136" t="str">
            <v/>
          </cell>
          <cell r="I136">
            <v>2.7083333333333335</v>
          </cell>
          <cell r="J136" t="str">
            <v/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 t="str">
            <v/>
          </cell>
          <cell r="C137">
            <v>2.7916666666666665</v>
          </cell>
          <cell r="D137" t="str">
            <v/>
          </cell>
          <cell r="E137">
            <v>37017</v>
          </cell>
          <cell r="F137" t="str">
            <v/>
          </cell>
          <cell r="G137">
            <v>41.1</v>
          </cell>
          <cell r="H137" t="str">
            <v/>
          </cell>
          <cell r="I137">
            <v>2.7083333333333335</v>
          </cell>
          <cell r="J137" t="str">
            <v/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 t="str">
            <v/>
          </cell>
          <cell r="C138">
            <v>2.7916666666666665</v>
          </cell>
          <cell r="D138" t="str">
            <v/>
          </cell>
          <cell r="E138">
            <v>37406</v>
          </cell>
          <cell r="F138" t="str">
            <v/>
          </cell>
          <cell r="G138">
            <v>41.1</v>
          </cell>
          <cell r="H138" t="str">
            <v/>
          </cell>
          <cell r="I138">
            <v>2.7083333333333335</v>
          </cell>
          <cell r="J138" t="str">
            <v/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 t="str">
            <v/>
          </cell>
          <cell r="C139">
            <v>2.7916666666666665</v>
          </cell>
          <cell r="D139" t="str">
            <v/>
          </cell>
          <cell r="E139">
            <v>37800</v>
          </cell>
          <cell r="F139" t="str">
            <v/>
          </cell>
          <cell r="G139">
            <v>41.1</v>
          </cell>
          <cell r="H139" t="str">
            <v/>
          </cell>
          <cell r="I139">
            <v>2.7083333333333335</v>
          </cell>
          <cell r="J139" t="str">
            <v/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 t="str">
            <v/>
          </cell>
          <cell r="C140">
            <v>2.7916666666666665</v>
          </cell>
          <cell r="D140" t="str">
            <v/>
          </cell>
          <cell r="E140">
            <v>38201</v>
          </cell>
          <cell r="F140" t="str">
            <v/>
          </cell>
          <cell r="G140">
            <v>41.1</v>
          </cell>
          <cell r="H140" t="str">
            <v/>
          </cell>
          <cell r="I140">
            <v>2.7083333333333335</v>
          </cell>
          <cell r="J140" t="str">
            <v/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 t="str">
            <v/>
          </cell>
          <cell r="C141">
            <v>2.7916666666666665</v>
          </cell>
          <cell r="D141" t="str">
            <v/>
          </cell>
          <cell r="E141">
            <v>38607</v>
          </cell>
          <cell r="F141" t="str">
            <v/>
          </cell>
          <cell r="G141">
            <v>41.1</v>
          </cell>
          <cell r="H141" t="str">
            <v/>
          </cell>
          <cell r="I141">
            <v>2.7083333333333335</v>
          </cell>
          <cell r="J141" t="str">
            <v/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 t="str">
            <v/>
          </cell>
          <cell r="C142">
            <v>2.7916666666666665</v>
          </cell>
          <cell r="D142" t="str">
            <v/>
          </cell>
          <cell r="E142">
            <v>39018</v>
          </cell>
          <cell r="F142" t="str">
            <v/>
          </cell>
          <cell r="G142">
            <v>41.1</v>
          </cell>
          <cell r="H142" t="str">
            <v/>
          </cell>
          <cell r="I142">
            <v>2.7083333333333335</v>
          </cell>
          <cell r="J142" t="str">
            <v/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 t="str">
            <v/>
          </cell>
          <cell r="C143">
            <v>2.7916666666666665</v>
          </cell>
          <cell r="D143" t="str">
            <v/>
          </cell>
          <cell r="E143">
            <v>39436</v>
          </cell>
          <cell r="F143" t="str">
            <v/>
          </cell>
          <cell r="G143">
            <v>41.1</v>
          </cell>
          <cell r="H143" t="str">
            <v/>
          </cell>
          <cell r="I143">
            <v>2.7083333333333335</v>
          </cell>
          <cell r="J143" t="str">
            <v/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 t="str">
            <v/>
          </cell>
          <cell r="C144">
            <v>2.7916666666666665</v>
          </cell>
          <cell r="D144" t="str">
            <v/>
          </cell>
          <cell r="E144">
            <v>39857</v>
          </cell>
          <cell r="F144" t="str">
            <v/>
          </cell>
          <cell r="G144">
            <v>41.1</v>
          </cell>
          <cell r="H144" t="str">
            <v/>
          </cell>
          <cell r="I144">
            <v>2.7083333333333335</v>
          </cell>
          <cell r="J144" t="str">
            <v/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 t="str">
            <v/>
          </cell>
          <cell r="C145">
            <v>2.7916666666666665</v>
          </cell>
          <cell r="D145" t="str">
            <v/>
          </cell>
          <cell r="E145">
            <v>40286</v>
          </cell>
          <cell r="F145" t="str">
            <v/>
          </cell>
          <cell r="G145">
            <v>41.1</v>
          </cell>
          <cell r="H145" t="str">
            <v/>
          </cell>
          <cell r="I145">
            <v>2.7083333333333335</v>
          </cell>
          <cell r="J145" t="str">
            <v/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 t="str">
            <v/>
          </cell>
          <cell r="C146">
            <v>2.7916666666666665</v>
          </cell>
          <cell r="D146" t="str">
            <v/>
          </cell>
          <cell r="E146">
            <v>40719</v>
          </cell>
          <cell r="F146" t="str">
            <v/>
          </cell>
          <cell r="G146">
            <v>41</v>
          </cell>
          <cell r="H146" t="str">
            <v/>
          </cell>
          <cell r="I146">
            <v>2.7083333333333335</v>
          </cell>
          <cell r="J146" t="str">
            <v/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 t="str">
            <v/>
          </cell>
          <cell r="C147">
            <v>2.7916666666666665</v>
          </cell>
          <cell r="D147" t="str">
            <v/>
          </cell>
          <cell r="E147">
            <v>41160</v>
          </cell>
          <cell r="F147" t="str">
            <v/>
          </cell>
          <cell r="G147">
            <v>41</v>
          </cell>
          <cell r="H147" t="str">
            <v/>
          </cell>
          <cell r="I147">
            <v>2.7083333333333335</v>
          </cell>
          <cell r="J147" t="str">
            <v/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 t="str">
            <v/>
          </cell>
          <cell r="C148">
            <v>2.7916666666666665</v>
          </cell>
          <cell r="D148" t="str">
            <v/>
          </cell>
          <cell r="E148">
            <v>41603</v>
          </cell>
          <cell r="F148" t="str">
            <v/>
          </cell>
          <cell r="G148">
            <v>41</v>
          </cell>
          <cell r="H148" t="str">
            <v/>
          </cell>
          <cell r="I148">
            <v>2.7083333333333335</v>
          </cell>
          <cell r="J148" t="str">
            <v/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 t="str">
            <v/>
          </cell>
          <cell r="C149">
            <v>2.7916666666666665</v>
          </cell>
          <cell r="D149" t="str">
            <v/>
          </cell>
          <cell r="E149">
            <v>42055</v>
          </cell>
          <cell r="F149" t="str">
            <v/>
          </cell>
          <cell r="G149">
            <v>41</v>
          </cell>
          <cell r="H149" t="str">
            <v/>
          </cell>
          <cell r="I149">
            <v>2.7083333333333335</v>
          </cell>
          <cell r="J149" t="str">
            <v/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 t="str">
            <v/>
          </cell>
          <cell r="C150">
            <v>2.7916666666666665</v>
          </cell>
          <cell r="D150" t="str">
            <v/>
          </cell>
          <cell r="E150">
            <v>42513</v>
          </cell>
          <cell r="F150" t="str">
            <v/>
          </cell>
          <cell r="G150">
            <v>41</v>
          </cell>
          <cell r="H150" t="str">
            <v/>
          </cell>
          <cell r="I150">
            <v>2.7083333333333335</v>
          </cell>
          <cell r="J150" t="str">
            <v/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 t="str">
            <v/>
          </cell>
          <cell r="C151">
            <v>2.7916666666666665</v>
          </cell>
          <cell r="D151" t="str">
            <v/>
          </cell>
          <cell r="E151">
            <v>42979</v>
          </cell>
          <cell r="F151" t="str">
            <v/>
          </cell>
          <cell r="G151">
            <v>41</v>
          </cell>
          <cell r="H151" t="str">
            <v/>
          </cell>
          <cell r="I151">
            <v>2.7083333333333335</v>
          </cell>
          <cell r="J151" t="str">
            <v/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 t="str">
            <v/>
          </cell>
          <cell r="C152">
            <v>2.7916666666666665</v>
          </cell>
          <cell r="D152" t="str">
            <v/>
          </cell>
          <cell r="E152">
            <v>43451</v>
          </cell>
          <cell r="F152" t="str">
            <v/>
          </cell>
          <cell r="G152">
            <v>41</v>
          </cell>
          <cell r="H152" t="str">
            <v/>
          </cell>
          <cell r="I152">
            <v>2.7083333333333335</v>
          </cell>
          <cell r="J152" t="str">
            <v/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 t="str">
            <v/>
          </cell>
          <cell r="C153">
            <v>2.7916666666666665</v>
          </cell>
          <cell r="D153" t="str">
            <v/>
          </cell>
          <cell r="E153">
            <v>43930</v>
          </cell>
          <cell r="F153" t="str">
            <v/>
          </cell>
          <cell r="G153">
            <v>41</v>
          </cell>
          <cell r="H153" t="str">
            <v/>
          </cell>
          <cell r="I153">
            <v>2.7083333333333335</v>
          </cell>
          <cell r="J153" t="str">
            <v/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 t="str">
            <v/>
          </cell>
          <cell r="C154">
            <v>2.7916666666666665</v>
          </cell>
          <cell r="D154" t="str">
            <v/>
          </cell>
          <cell r="E154">
            <v>44414</v>
          </cell>
          <cell r="F154" t="str">
            <v/>
          </cell>
          <cell r="G154">
            <v>41</v>
          </cell>
          <cell r="H154" t="str">
            <v/>
          </cell>
          <cell r="I154">
            <v>2.7083333333333335</v>
          </cell>
          <cell r="J154" t="str">
            <v/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 t="str">
            <v/>
          </cell>
          <cell r="C155">
            <v>2.7916666666666665</v>
          </cell>
          <cell r="D155" t="str">
            <v/>
          </cell>
          <cell r="E155">
            <v>44905</v>
          </cell>
          <cell r="F155" t="str">
            <v/>
          </cell>
          <cell r="G155">
            <v>41</v>
          </cell>
          <cell r="H155" t="str">
            <v/>
          </cell>
          <cell r="I155">
            <v>2.7083333333333335</v>
          </cell>
          <cell r="J155" t="str">
            <v/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 t="str">
            <v/>
          </cell>
          <cell r="C156">
            <v>2.7916666666666665</v>
          </cell>
          <cell r="D156" t="str">
            <v/>
          </cell>
          <cell r="E156">
            <v>45403</v>
          </cell>
          <cell r="F156" t="str">
            <v/>
          </cell>
          <cell r="G156">
            <v>41</v>
          </cell>
          <cell r="H156" t="str">
            <v/>
          </cell>
          <cell r="I156">
            <v>2.7083333333333335</v>
          </cell>
          <cell r="J156" t="str">
            <v/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_Cos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th to Income Ratios"/>
      <sheetName val="NWR Chart"/>
      <sheetName val="Sheet3"/>
    </sheetNames>
    <sheetDataSet>
      <sheetData sheetId="0">
        <row r="1">
          <cell r="C1">
            <v>1983</v>
          </cell>
          <cell r="D1">
            <v>1989</v>
          </cell>
          <cell r="E1">
            <v>1992</v>
          </cell>
          <cell r="F1">
            <v>1995</v>
          </cell>
          <cell r="G1">
            <v>1998</v>
          </cell>
          <cell r="H1">
            <v>2001</v>
          </cell>
          <cell r="I1">
            <v>2004</v>
          </cell>
          <cell r="J1">
            <v>2007</v>
          </cell>
          <cell r="K1">
            <v>2010</v>
          </cell>
          <cell r="L1">
            <v>2013</v>
          </cell>
        </row>
        <row r="2">
          <cell r="B2" t="str">
            <v>20-22</v>
          </cell>
          <cell r="C2">
            <v>0.18</v>
          </cell>
          <cell r="D2">
            <v>0.25</v>
          </cell>
          <cell r="E2">
            <v>0.18</v>
          </cell>
          <cell r="F2">
            <v>0.26</v>
          </cell>
          <cell r="G2">
            <v>0.18</v>
          </cell>
          <cell r="H2">
            <v>0.13</v>
          </cell>
          <cell r="I2">
            <v>0.41</v>
          </cell>
          <cell r="J2">
            <v>7.0000000000000007E-2</v>
          </cell>
          <cell r="K2">
            <v>0.1</v>
          </cell>
          <cell r="L2">
            <v>0.09</v>
          </cell>
        </row>
        <row r="3">
          <cell r="B3" t="str">
            <v>23-25</v>
          </cell>
          <cell r="C3">
            <v>0.16</v>
          </cell>
          <cell r="D3">
            <v>0.16</v>
          </cell>
          <cell r="E3">
            <v>0.28000000000000003</v>
          </cell>
          <cell r="F3">
            <v>0.24</v>
          </cell>
          <cell r="G3">
            <v>0.15</v>
          </cell>
          <cell r="H3">
            <v>0.18</v>
          </cell>
          <cell r="I3">
            <v>0.51</v>
          </cell>
          <cell r="J3">
            <v>0.16</v>
          </cell>
          <cell r="K3">
            <v>0.22</v>
          </cell>
          <cell r="L3">
            <v>0.23</v>
          </cell>
        </row>
        <row r="4">
          <cell r="B4" t="str">
            <v>26-28</v>
          </cell>
          <cell r="C4">
            <v>0.34</v>
          </cell>
          <cell r="D4">
            <v>0.46</v>
          </cell>
          <cell r="E4">
            <v>0.28000000000000003</v>
          </cell>
          <cell r="F4">
            <v>0.46</v>
          </cell>
          <cell r="G4">
            <v>0.32</v>
          </cell>
          <cell r="H4">
            <v>0.41</v>
          </cell>
          <cell r="I4">
            <v>0.5</v>
          </cell>
          <cell r="J4">
            <v>0.34</v>
          </cell>
          <cell r="K4">
            <v>0.33</v>
          </cell>
          <cell r="L4">
            <v>0.31</v>
          </cell>
        </row>
        <row r="5">
          <cell r="B5" t="str">
            <v>29-31</v>
          </cell>
          <cell r="C5">
            <v>0.41</v>
          </cell>
          <cell r="D5">
            <v>0.48</v>
          </cell>
          <cell r="E5">
            <v>0.62</v>
          </cell>
          <cell r="F5">
            <v>0.76</v>
          </cell>
          <cell r="G5">
            <v>0.53</v>
          </cell>
          <cell r="H5">
            <v>0.63</v>
          </cell>
          <cell r="I5">
            <v>0.81</v>
          </cell>
          <cell r="J5">
            <v>0.69</v>
          </cell>
          <cell r="K5">
            <v>0.27</v>
          </cell>
          <cell r="L5">
            <v>0.35</v>
          </cell>
        </row>
        <row r="6">
          <cell r="B6" t="str">
            <v>32-34</v>
          </cell>
          <cell r="C6">
            <v>1.08</v>
          </cell>
          <cell r="D6">
            <v>0.66</v>
          </cell>
          <cell r="E6">
            <v>0.72</v>
          </cell>
          <cell r="F6">
            <v>0.85</v>
          </cell>
          <cell r="G6">
            <v>0.87</v>
          </cell>
          <cell r="H6">
            <v>0.63</v>
          </cell>
          <cell r="I6">
            <v>0.82</v>
          </cell>
          <cell r="J6">
            <v>0.86</v>
          </cell>
          <cell r="K6">
            <v>0.38</v>
          </cell>
          <cell r="L6">
            <v>0.39</v>
          </cell>
        </row>
        <row r="7">
          <cell r="B7" t="str">
            <v>35-37</v>
          </cell>
          <cell r="C7">
            <v>1.22</v>
          </cell>
          <cell r="D7">
            <v>1.18</v>
          </cell>
          <cell r="E7">
            <v>0.76</v>
          </cell>
          <cell r="F7">
            <v>1.1200000000000001</v>
          </cell>
          <cell r="G7">
            <v>1.1000000000000001</v>
          </cell>
          <cell r="H7">
            <v>1.1100000000000001</v>
          </cell>
          <cell r="I7">
            <v>1.08</v>
          </cell>
          <cell r="J7">
            <v>1.0900000000000001</v>
          </cell>
          <cell r="K7">
            <v>0.44</v>
          </cell>
          <cell r="L7">
            <v>0.59</v>
          </cell>
        </row>
        <row r="8">
          <cell r="B8" t="str">
            <v>38-40</v>
          </cell>
          <cell r="C8">
            <v>1.42</v>
          </cell>
          <cell r="D8">
            <v>1.1299999999999999</v>
          </cell>
          <cell r="E8">
            <v>1.36</v>
          </cell>
          <cell r="F8">
            <v>1.07</v>
          </cell>
          <cell r="G8">
            <v>1.1299999999999999</v>
          </cell>
          <cell r="H8">
            <v>1.2</v>
          </cell>
          <cell r="I8">
            <v>1.64</v>
          </cell>
          <cell r="J8">
            <v>1.55</v>
          </cell>
          <cell r="K8">
            <v>0.71</v>
          </cell>
          <cell r="L8">
            <v>0.7</v>
          </cell>
        </row>
        <row r="9">
          <cell r="B9" t="str">
            <v>41-43</v>
          </cell>
          <cell r="C9">
            <v>1.61</v>
          </cell>
          <cell r="D9">
            <v>1.78</v>
          </cell>
          <cell r="E9">
            <v>1.52</v>
          </cell>
          <cell r="F9">
            <v>1.45</v>
          </cell>
          <cell r="G9">
            <v>1.67</v>
          </cell>
          <cell r="H9">
            <v>1.7</v>
          </cell>
          <cell r="I9">
            <v>1.88</v>
          </cell>
          <cell r="J9">
            <v>1.57</v>
          </cell>
          <cell r="K9">
            <v>0.8</v>
          </cell>
          <cell r="L9">
            <v>0.8</v>
          </cell>
        </row>
        <row r="10">
          <cell r="B10" t="str">
            <v>44-46</v>
          </cell>
          <cell r="C10">
            <v>2.21</v>
          </cell>
          <cell r="D10">
            <v>2.11</v>
          </cell>
          <cell r="E10">
            <v>1.53</v>
          </cell>
          <cell r="F10">
            <v>1.64</v>
          </cell>
          <cell r="G10">
            <v>1.72</v>
          </cell>
          <cell r="H10">
            <v>2.02</v>
          </cell>
          <cell r="I10">
            <v>2.27</v>
          </cell>
          <cell r="J10">
            <v>1.68</v>
          </cell>
          <cell r="K10">
            <v>1.22</v>
          </cell>
          <cell r="L10">
            <v>0.94</v>
          </cell>
        </row>
        <row r="11">
          <cell r="B11" t="str">
            <v>47-49</v>
          </cell>
          <cell r="C11">
            <v>1.92</v>
          </cell>
          <cell r="D11">
            <v>2.2200000000000002</v>
          </cell>
          <cell r="E11">
            <v>1.73</v>
          </cell>
          <cell r="F11">
            <v>1.95</v>
          </cell>
          <cell r="G11">
            <v>2.27</v>
          </cell>
          <cell r="H11">
            <v>2.4500000000000002</v>
          </cell>
          <cell r="I11">
            <v>2.2999999999999998</v>
          </cell>
          <cell r="J11">
            <v>2.71</v>
          </cell>
          <cell r="K11">
            <v>1.47</v>
          </cell>
          <cell r="L11">
            <v>1.27</v>
          </cell>
        </row>
        <row r="12">
          <cell r="B12" t="str">
            <v>50-52</v>
          </cell>
          <cell r="C12">
            <v>2.12</v>
          </cell>
          <cell r="D12">
            <v>2.64</v>
          </cell>
          <cell r="E12">
            <v>2.35</v>
          </cell>
          <cell r="F12">
            <v>2.62</v>
          </cell>
          <cell r="G12">
            <v>2.23</v>
          </cell>
          <cell r="H12">
            <v>2.2000000000000002</v>
          </cell>
          <cell r="I12">
            <v>2.81</v>
          </cell>
          <cell r="J12">
            <v>3.11</v>
          </cell>
          <cell r="K12">
            <v>1.89</v>
          </cell>
          <cell r="L12">
            <v>1.77</v>
          </cell>
        </row>
        <row r="13">
          <cell r="B13" t="str">
            <v>53-55</v>
          </cell>
          <cell r="C13">
            <v>2.2000000000000002</v>
          </cell>
          <cell r="D13">
            <v>2.97</v>
          </cell>
          <cell r="E13">
            <v>2.76</v>
          </cell>
          <cell r="F13">
            <v>2.95</v>
          </cell>
          <cell r="G13">
            <v>3.01</v>
          </cell>
          <cell r="H13">
            <v>3.21</v>
          </cell>
          <cell r="I13">
            <v>3.63</v>
          </cell>
          <cell r="J13">
            <v>3.27</v>
          </cell>
          <cell r="K13">
            <v>2.2200000000000002</v>
          </cell>
          <cell r="L13">
            <v>1.59</v>
          </cell>
        </row>
        <row r="14">
          <cell r="B14" t="str">
            <v>56-58</v>
          </cell>
          <cell r="C14">
            <v>3.19</v>
          </cell>
          <cell r="D14">
            <v>2.84</v>
          </cell>
          <cell r="E14">
            <v>3.24</v>
          </cell>
          <cell r="F14">
            <v>2.97</v>
          </cell>
          <cell r="G14">
            <v>3.15</v>
          </cell>
          <cell r="H14">
            <v>3.9</v>
          </cell>
          <cell r="I14">
            <v>3.32</v>
          </cell>
          <cell r="J14">
            <v>3.95</v>
          </cell>
          <cell r="K14">
            <v>2.23</v>
          </cell>
          <cell r="L14">
            <v>2.48</v>
          </cell>
        </row>
        <row r="15">
          <cell r="B15" t="str">
            <v>59-61</v>
          </cell>
          <cell r="C15">
            <v>3.37</v>
          </cell>
          <cell r="D15">
            <v>3.24</v>
          </cell>
          <cell r="E15">
            <v>3.77</v>
          </cell>
          <cell r="F15">
            <v>3.97</v>
          </cell>
          <cell r="G15">
            <v>4.63</v>
          </cell>
          <cell r="H15">
            <v>4.6500000000000004</v>
          </cell>
          <cell r="I15">
            <v>3.93</v>
          </cell>
          <cell r="J15">
            <v>4.99</v>
          </cell>
          <cell r="K15">
            <v>2.82</v>
          </cell>
          <cell r="L15">
            <v>2.5</v>
          </cell>
        </row>
        <row r="16">
          <cell r="B16" t="str">
            <v>62-64</v>
          </cell>
          <cell r="C16">
            <v>3.29</v>
          </cell>
          <cell r="D16">
            <v>4.26</v>
          </cell>
          <cell r="E16">
            <v>4.22</v>
          </cell>
          <cell r="F16">
            <v>4.18</v>
          </cell>
          <cell r="G16">
            <v>3.67</v>
          </cell>
          <cell r="H16">
            <v>4.22</v>
          </cell>
          <cell r="I16">
            <v>3.98</v>
          </cell>
          <cell r="J16">
            <v>5.5</v>
          </cell>
          <cell r="K16">
            <v>3.89</v>
          </cell>
          <cell r="L16">
            <v>2.91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Coverag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 IB"/>
      <sheetName val="FIGURE 3 IB"/>
      <sheetName val="FIGURE 8 IB"/>
      <sheetName val="FIGURE 9 IB"/>
      <sheetName val="FIGURE 13 IB"/>
      <sheetName val="pie"/>
      <sheetName val="Figure 5"/>
      <sheetName val="Figure 7"/>
      <sheetName val="Figure 9"/>
      <sheetName val="Figure 10"/>
      <sheetName val="Figure 11"/>
      <sheetName val="Figure 12"/>
      <sheetName val="Figure 13"/>
      <sheetName val="Figure 2 data"/>
      <sheetName val="Figure 3 log"/>
      <sheetName val="Figure 3 data"/>
      <sheetName val="Figure 4 data"/>
      <sheetName val="Figure 5 data"/>
      <sheetName val="Figure 6 data"/>
      <sheetName val="Figure 7 data"/>
      <sheetName val="Figure 8 data"/>
      <sheetName val="Figure 9 data"/>
      <sheetName val="Figure 10 data"/>
      <sheetName val="Figure 11 data"/>
      <sheetName val="Figure 12 data"/>
      <sheetName val="Figure 13 data"/>
      <sheetName val="Figure 14 data"/>
      <sheetName val="Figure 15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>
            <v>1979</v>
          </cell>
          <cell r="E2">
            <v>0.5171152</v>
          </cell>
        </row>
        <row r="3">
          <cell r="A3">
            <v>1980</v>
          </cell>
          <cell r="E3">
            <v>0.51144840000000003</v>
          </cell>
        </row>
        <row r="4">
          <cell r="A4">
            <v>1981</v>
          </cell>
          <cell r="E4">
            <v>0.50341119999999995</v>
          </cell>
        </row>
        <row r="5">
          <cell r="A5">
            <v>1982</v>
          </cell>
          <cell r="E5">
            <v>0.49329220000000001</v>
          </cell>
        </row>
        <row r="6">
          <cell r="A6">
            <v>1983</v>
          </cell>
          <cell r="E6">
            <v>0.48809849999999999</v>
          </cell>
        </row>
        <row r="7">
          <cell r="A7">
            <v>1984</v>
          </cell>
          <cell r="E7">
            <v>0.47315990000000002</v>
          </cell>
        </row>
        <row r="8">
          <cell r="A8">
            <v>1985</v>
          </cell>
          <cell r="E8">
            <v>0.47501369999999998</v>
          </cell>
        </row>
        <row r="9">
          <cell r="A9">
            <v>1986</v>
          </cell>
          <cell r="E9">
            <v>0.4670376</v>
          </cell>
        </row>
        <row r="10">
          <cell r="A10">
            <v>1987</v>
          </cell>
          <cell r="E10">
            <v>0.44089709999999999</v>
          </cell>
        </row>
        <row r="11">
          <cell r="A11">
            <v>1988</v>
          </cell>
          <cell r="E11">
            <v>0.44029220000000002</v>
          </cell>
        </row>
        <row r="12">
          <cell r="A12">
            <v>1989</v>
          </cell>
          <cell r="E12">
            <v>0.44976509999999997</v>
          </cell>
        </row>
        <row r="13">
          <cell r="A13">
            <v>1990</v>
          </cell>
          <cell r="E13">
            <v>0.45334780000000002</v>
          </cell>
        </row>
        <row r="14">
          <cell r="A14">
            <v>1991</v>
          </cell>
          <cell r="E14">
            <v>0.45405810000000002</v>
          </cell>
        </row>
        <row r="15">
          <cell r="A15">
            <v>1992</v>
          </cell>
          <cell r="E15">
            <v>0.45309959999999999</v>
          </cell>
        </row>
        <row r="16">
          <cell r="A16">
            <v>1993</v>
          </cell>
          <cell r="E16">
            <v>0.44754870000000002</v>
          </cell>
        </row>
        <row r="17">
          <cell r="A17">
            <v>1994</v>
          </cell>
          <cell r="E17">
            <v>0.46839700000000001</v>
          </cell>
        </row>
        <row r="18">
          <cell r="A18">
            <v>1995</v>
          </cell>
          <cell r="E18">
            <v>0.4726667</v>
          </cell>
        </row>
        <row r="19">
          <cell r="A19">
            <v>1996</v>
          </cell>
          <cell r="E19">
            <v>0.48465200000000003</v>
          </cell>
        </row>
        <row r="20">
          <cell r="A20">
            <v>1997</v>
          </cell>
          <cell r="E20">
            <v>0.48566110000000001</v>
          </cell>
        </row>
        <row r="21">
          <cell r="A21">
            <v>1998</v>
          </cell>
          <cell r="E21">
            <v>0.50506249999999997</v>
          </cell>
        </row>
        <row r="22">
          <cell r="A22">
            <v>1999</v>
          </cell>
          <cell r="E22">
            <v>0.50752980000000003</v>
          </cell>
        </row>
        <row r="23">
          <cell r="A23">
            <v>2000</v>
          </cell>
          <cell r="E23">
            <v>0.50426470000000001</v>
          </cell>
        </row>
        <row r="24">
          <cell r="A24">
            <v>2001</v>
          </cell>
          <cell r="E24">
            <v>0.49159249999999999</v>
          </cell>
        </row>
        <row r="25">
          <cell r="A25">
            <v>2002</v>
          </cell>
          <cell r="E25">
            <v>0.47149350000000001</v>
          </cell>
        </row>
        <row r="26">
          <cell r="A26">
            <v>2003</v>
          </cell>
          <cell r="E26">
            <v>0.47554109999999999</v>
          </cell>
        </row>
        <row r="27">
          <cell r="A27">
            <v>2004</v>
          </cell>
          <cell r="E27">
            <v>0.47324569999999999</v>
          </cell>
        </row>
        <row r="28">
          <cell r="A28">
            <v>2005</v>
          </cell>
          <cell r="E28">
            <v>0.45883829999999998</v>
          </cell>
        </row>
        <row r="29">
          <cell r="A29">
            <v>2006</v>
          </cell>
          <cell r="E29">
            <v>0.44360850000000002</v>
          </cell>
        </row>
        <row r="30">
          <cell r="A30">
            <v>2007</v>
          </cell>
          <cell r="E30">
            <v>0.462144</v>
          </cell>
        </row>
        <row r="31">
          <cell r="A31">
            <v>2008</v>
          </cell>
          <cell r="E31">
            <v>0.44451980000000002</v>
          </cell>
        </row>
        <row r="32">
          <cell r="A32">
            <v>2009</v>
          </cell>
          <cell r="E32">
            <v>0.43187310000000001</v>
          </cell>
        </row>
        <row r="33">
          <cell r="A33">
            <v>2010</v>
          </cell>
          <cell r="E33">
            <v>0.4340813</v>
          </cell>
        </row>
        <row r="34">
          <cell r="A34">
            <v>2011</v>
          </cell>
          <cell r="E34">
            <v>0.43300640000000001</v>
          </cell>
        </row>
        <row r="35">
          <cell r="A35">
            <v>2012</v>
          </cell>
          <cell r="E35">
            <v>0.43237219999999998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41"/>
  <sheetViews>
    <sheetView tabSelected="1" workbookViewId="0">
      <selection activeCell="R13" sqref="Q13:R13"/>
    </sheetView>
  </sheetViews>
  <sheetFormatPr defaultColWidth="8.85546875" defaultRowHeight="15.75" x14ac:dyDescent="0.25"/>
  <cols>
    <col min="1" max="16384" width="8.85546875" style="1"/>
  </cols>
  <sheetData>
    <row r="1" spans="1:1" x14ac:dyDescent="0.25">
      <c r="A1" s="4" t="s">
        <v>0</v>
      </c>
    </row>
    <row r="2" spans="1:1" x14ac:dyDescent="0.25">
      <c r="A2" s="2"/>
    </row>
    <row r="21" spans="1:15" x14ac:dyDescent="0.25">
      <c r="A21" s="3" t="s">
        <v>1</v>
      </c>
    </row>
    <row r="22" spans="1:15" x14ac:dyDescent="0.25">
      <c r="A22" s="25" t="s">
        <v>29</v>
      </c>
    </row>
    <row r="26" spans="1:15" x14ac:dyDescent="0.25">
      <c r="F26" s="1">
        <v>1983</v>
      </c>
      <c r="G26" s="1">
        <v>1989</v>
      </c>
      <c r="H26" s="1">
        <v>1992</v>
      </c>
      <c r="I26" s="1">
        <v>1995</v>
      </c>
      <c r="J26" s="1">
        <v>1998</v>
      </c>
      <c r="K26" s="1">
        <v>2001</v>
      </c>
      <c r="L26" s="1">
        <v>2004</v>
      </c>
      <c r="M26" s="1">
        <v>2007</v>
      </c>
      <c r="N26" s="1">
        <v>2010</v>
      </c>
      <c r="O26" s="1">
        <v>2013</v>
      </c>
    </row>
    <row r="27" spans="1:15" x14ac:dyDescent="0.25">
      <c r="E27" s="1" t="s">
        <v>34</v>
      </c>
      <c r="F27" s="1">
        <v>0.18</v>
      </c>
      <c r="G27" s="1">
        <v>0.25</v>
      </c>
      <c r="H27" s="1">
        <v>0.18</v>
      </c>
      <c r="I27" s="1">
        <v>0.26</v>
      </c>
      <c r="J27" s="1">
        <v>0.18</v>
      </c>
      <c r="K27" s="1">
        <v>0.13</v>
      </c>
      <c r="L27" s="1">
        <v>0.41</v>
      </c>
      <c r="M27" s="1">
        <v>7.0000000000000007E-2</v>
      </c>
      <c r="N27" s="1">
        <v>0.1</v>
      </c>
      <c r="O27" s="1">
        <v>0.09</v>
      </c>
    </row>
    <row r="28" spans="1:15" x14ac:dyDescent="0.25">
      <c r="E28" s="1" t="s">
        <v>35</v>
      </c>
      <c r="F28" s="1">
        <v>0.16</v>
      </c>
      <c r="G28" s="1">
        <v>0.16</v>
      </c>
      <c r="H28" s="1">
        <v>0.28000000000000003</v>
      </c>
      <c r="I28" s="1">
        <v>0.24</v>
      </c>
      <c r="J28" s="1">
        <v>0.15</v>
      </c>
      <c r="K28" s="1">
        <v>0.18</v>
      </c>
      <c r="L28" s="1">
        <v>0.51</v>
      </c>
      <c r="M28" s="1">
        <v>0.16</v>
      </c>
      <c r="N28" s="1">
        <v>0.22</v>
      </c>
      <c r="O28" s="1">
        <v>0.23</v>
      </c>
    </row>
    <row r="29" spans="1:15" x14ac:dyDescent="0.25">
      <c r="E29" s="1" t="s">
        <v>36</v>
      </c>
      <c r="F29" s="1">
        <v>0.34</v>
      </c>
      <c r="G29" s="1">
        <v>0.46</v>
      </c>
      <c r="H29" s="1">
        <v>0.28000000000000003</v>
      </c>
      <c r="I29" s="1">
        <v>0.46</v>
      </c>
      <c r="J29" s="1">
        <v>0.32</v>
      </c>
      <c r="K29" s="1">
        <v>0.41</v>
      </c>
      <c r="L29" s="1">
        <v>0.5</v>
      </c>
      <c r="M29" s="1">
        <v>0.34</v>
      </c>
      <c r="N29" s="1">
        <v>0.33</v>
      </c>
      <c r="O29" s="1">
        <v>0.31</v>
      </c>
    </row>
    <row r="30" spans="1:15" x14ac:dyDescent="0.25">
      <c r="E30" s="1" t="s">
        <v>37</v>
      </c>
      <c r="F30" s="1">
        <v>0.41</v>
      </c>
      <c r="G30" s="1">
        <v>0.48</v>
      </c>
      <c r="H30" s="1">
        <v>0.62</v>
      </c>
      <c r="I30" s="1">
        <v>0.76</v>
      </c>
      <c r="J30" s="1">
        <v>0.53</v>
      </c>
      <c r="K30" s="1">
        <v>0.63</v>
      </c>
      <c r="L30" s="1">
        <v>0.81</v>
      </c>
      <c r="M30" s="1">
        <v>0.69</v>
      </c>
      <c r="N30" s="1">
        <v>0.27</v>
      </c>
      <c r="O30" s="1">
        <v>0.35</v>
      </c>
    </row>
    <row r="31" spans="1:15" x14ac:dyDescent="0.25">
      <c r="E31" s="1" t="s">
        <v>38</v>
      </c>
      <c r="F31" s="1">
        <v>1.08</v>
      </c>
      <c r="G31" s="1">
        <v>0.66</v>
      </c>
      <c r="H31" s="1">
        <v>0.72</v>
      </c>
      <c r="I31" s="1">
        <v>0.85</v>
      </c>
      <c r="J31" s="1">
        <v>0.87</v>
      </c>
      <c r="K31" s="1">
        <v>0.63</v>
      </c>
      <c r="L31" s="1">
        <v>0.82</v>
      </c>
      <c r="M31" s="1">
        <v>0.86</v>
      </c>
      <c r="N31" s="1">
        <v>0.38</v>
      </c>
      <c r="O31" s="1">
        <v>0.39</v>
      </c>
    </row>
    <row r="32" spans="1:15" x14ac:dyDescent="0.25">
      <c r="E32" s="1" t="s">
        <v>39</v>
      </c>
      <c r="F32" s="1">
        <v>1.22</v>
      </c>
      <c r="G32" s="1">
        <v>1.18</v>
      </c>
      <c r="H32" s="1">
        <v>0.76</v>
      </c>
      <c r="I32" s="1">
        <v>1.1200000000000001</v>
      </c>
      <c r="J32" s="1">
        <v>1.1000000000000001</v>
      </c>
      <c r="K32" s="1">
        <v>1.1100000000000001</v>
      </c>
      <c r="L32" s="1">
        <v>1.08</v>
      </c>
      <c r="M32" s="1">
        <v>1.0900000000000001</v>
      </c>
      <c r="N32" s="1">
        <v>0.44</v>
      </c>
      <c r="O32" s="1">
        <v>0.59</v>
      </c>
    </row>
    <row r="33" spans="5:15" x14ac:dyDescent="0.25">
      <c r="E33" s="1" t="s">
        <v>40</v>
      </c>
      <c r="F33" s="1">
        <v>1.42</v>
      </c>
      <c r="G33" s="1">
        <v>1.1299999999999999</v>
      </c>
      <c r="H33" s="1">
        <v>1.36</v>
      </c>
      <c r="I33" s="1">
        <v>1.07</v>
      </c>
      <c r="J33" s="1">
        <v>1.1299999999999999</v>
      </c>
      <c r="K33" s="1">
        <v>1.2</v>
      </c>
      <c r="L33" s="1">
        <v>1.64</v>
      </c>
      <c r="M33" s="1">
        <v>1.55</v>
      </c>
      <c r="N33" s="1">
        <v>0.71</v>
      </c>
      <c r="O33" s="1">
        <v>0.7</v>
      </c>
    </row>
    <row r="34" spans="5:15" x14ac:dyDescent="0.25">
      <c r="E34" s="1" t="s">
        <v>41</v>
      </c>
      <c r="F34" s="1">
        <v>1.61</v>
      </c>
      <c r="G34" s="1">
        <v>1.78</v>
      </c>
      <c r="H34" s="1">
        <v>1.52</v>
      </c>
      <c r="I34" s="1">
        <v>1.45</v>
      </c>
      <c r="J34" s="1">
        <v>1.67</v>
      </c>
      <c r="K34" s="1">
        <v>1.7</v>
      </c>
      <c r="L34" s="1">
        <v>1.88</v>
      </c>
      <c r="M34" s="1">
        <v>1.57</v>
      </c>
      <c r="N34" s="1">
        <v>0.8</v>
      </c>
      <c r="O34" s="1">
        <v>0.8</v>
      </c>
    </row>
    <row r="35" spans="5:15" x14ac:dyDescent="0.25">
      <c r="E35" s="1" t="s">
        <v>42</v>
      </c>
      <c r="F35" s="1">
        <v>2.21</v>
      </c>
      <c r="G35" s="1">
        <v>2.11</v>
      </c>
      <c r="H35" s="1">
        <v>1.53</v>
      </c>
      <c r="I35" s="1">
        <v>1.64</v>
      </c>
      <c r="J35" s="1">
        <v>1.72</v>
      </c>
      <c r="K35" s="1">
        <v>2.02</v>
      </c>
      <c r="L35" s="1">
        <v>2.27</v>
      </c>
      <c r="M35" s="1">
        <v>1.68</v>
      </c>
      <c r="N35" s="1">
        <v>1.22</v>
      </c>
      <c r="O35" s="1">
        <v>0.94</v>
      </c>
    </row>
    <row r="36" spans="5:15" x14ac:dyDescent="0.25">
      <c r="E36" s="1" t="s">
        <v>43</v>
      </c>
      <c r="F36" s="1">
        <v>1.92</v>
      </c>
      <c r="G36" s="1">
        <v>2.2200000000000002</v>
      </c>
      <c r="H36" s="1">
        <v>1.73</v>
      </c>
      <c r="I36" s="1">
        <v>1.95</v>
      </c>
      <c r="J36" s="1">
        <v>2.27</v>
      </c>
      <c r="K36" s="1">
        <v>2.4500000000000002</v>
      </c>
      <c r="L36" s="1">
        <v>2.2999999999999998</v>
      </c>
      <c r="M36" s="1">
        <v>2.71</v>
      </c>
      <c r="N36" s="1">
        <v>1.47</v>
      </c>
      <c r="O36" s="1">
        <v>1.27</v>
      </c>
    </row>
    <row r="37" spans="5:15" x14ac:dyDescent="0.25">
      <c r="E37" s="1" t="s">
        <v>44</v>
      </c>
      <c r="F37" s="1">
        <v>2.12</v>
      </c>
      <c r="G37" s="1">
        <v>2.64</v>
      </c>
      <c r="H37" s="1">
        <v>2.35</v>
      </c>
      <c r="I37" s="1">
        <v>2.62</v>
      </c>
      <c r="J37" s="1">
        <v>2.23</v>
      </c>
      <c r="K37" s="1">
        <v>2.2000000000000002</v>
      </c>
      <c r="L37" s="1">
        <v>2.81</v>
      </c>
      <c r="M37" s="1">
        <v>3.11</v>
      </c>
      <c r="N37" s="1">
        <v>1.89</v>
      </c>
      <c r="O37" s="1">
        <v>1.77</v>
      </c>
    </row>
    <row r="38" spans="5:15" x14ac:dyDescent="0.25">
      <c r="E38" s="1" t="s">
        <v>45</v>
      </c>
      <c r="F38" s="1">
        <v>2.2000000000000002</v>
      </c>
      <c r="G38" s="1">
        <v>2.97</v>
      </c>
      <c r="H38" s="1">
        <v>2.76</v>
      </c>
      <c r="I38" s="1">
        <v>2.95</v>
      </c>
      <c r="J38" s="1">
        <v>3.01</v>
      </c>
      <c r="K38" s="1">
        <v>3.21</v>
      </c>
      <c r="L38" s="1">
        <v>3.63</v>
      </c>
      <c r="M38" s="1">
        <v>3.27</v>
      </c>
      <c r="N38" s="1">
        <v>2.2200000000000002</v>
      </c>
      <c r="O38" s="1">
        <v>1.59</v>
      </c>
    </row>
    <row r="39" spans="5:15" x14ac:dyDescent="0.25">
      <c r="E39" s="1" t="s">
        <v>46</v>
      </c>
      <c r="F39" s="1">
        <v>3.19</v>
      </c>
      <c r="G39" s="1">
        <v>2.84</v>
      </c>
      <c r="H39" s="1">
        <v>3.24</v>
      </c>
      <c r="I39" s="1">
        <v>2.97</v>
      </c>
      <c r="J39" s="1">
        <v>3.15</v>
      </c>
      <c r="K39" s="1">
        <v>3.9</v>
      </c>
      <c r="L39" s="1">
        <v>3.32</v>
      </c>
      <c r="M39" s="1">
        <v>3.95</v>
      </c>
      <c r="N39" s="1">
        <v>2.23</v>
      </c>
      <c r="O39" s="1">
        <v>2.48</v>
      </c>
    </row>
    <row r="40" spans="5:15" x14ac:dyDescent="0.25">
      <c r="E40" s="1" t="s">
        <v>47</v>
      </c>
      <c r="F40" s="1">
        <v>3.37</v>
      </c>
      <c r="G40" s="1">
        <v>3.24</v>
      </c>
      <c r="H40" s="1">
        <v>3.77</v>
      </c>
      <c r="I40" s="1">
        <v>3.97</v>
      </c>
      <c r="J40" s="1">
        <v>4.63</v>
      </c>
      <c r="K40" s="1">
        <v>4.6500000000000004</v>
      </c>
      <c r="L40" s="1">
        <v>3.93</v>
      </c>
      <c r="M40" s="1">
        <v>4.99</v>
      </c>
      <c r="N40" s="1">
        <v>2.82</v>
      </c>
      <c r="O40" s="1">
        <v>2.5</v>
      </c>
    </row>
    <row r="41" spans="5:15" x14ac:dyDescent="0.25">
      <c r="E41" s="1" t="s">
        <v>48</v>
      </c>
      <c r="F41" s="1">
        <v>3.29</v>
      </c>
      <c r="G41" s="1">
        <v>4.26</v>
      </c>
      <c r="H41" s="1">
        <v>4.22</v>
      </c>
      <c r="I41" s="1">
        <v>4.18</v>
      </c>
      <c r="J41" s="1">
        <v>3.67</v>
      </c>
      <c r="K41" s="1">
        <v>4.22</v>
      </c>
      <c r="L41" s="1">
        <v>3.98</v>
      </c>
      <c r="M41" s="1">
        <v>5.5</v>
      </c>
      <c r="N41" s="1">
        <v>3.89</v>
      </c>
      <c r="O41" s="1">
        <v>2.91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22"/>
  <sheetViews>
    <sheetView workbookViewId="0">
      <selection activeCell="J28" sqref="J28"/>
    </sheetView>
  </sheetViews>
  <sheetFormatPr defaultColWidth="8.85546875" defaultRowHeight="15" x14ac:dyDescent="0.25"/>
  <sheetData>
    <row r="1" spans="1:12" ht="15.75" x14ac:dyDescent="0.25">
      <c r="A1" s="5" t="s">
        <v>2</v>
      </c>
    </row>
    <row r="8" spans="1:12" x14ac:dyDescent="0.25">
      <c r="K8">
        <v>1983</v>
      </c>
      <c r="L8">
        <v>0.30848999999999999</v>
      </c>
    </row>
    <row r="9" spans="1:12" x14ac:dyDescent="0.25">
      <c r="K9">
        <v>1986</v>
      </c>
      <c r="L9">
        <v>0.31319000000000002</v>
      </c>
    </row>
    <row r="10" spans="1:12" x14ac:dyDescent="0.25">
      <c r="K10">
        <v>1989</v>
      </c>
      <c r="L10">
        <v>0.30359999999999998</v>
      </c>
    </row>
    <row r="11" spans="1:12" x14ac:dyDescent="0.25">
      <c r="K11">
        <v>1992</v>
      </c>
      <c r="L11">
        <v>0.36743999999999999</v>
      </c>
    </row>
    <row r="12" spans="1:12" x14ac:dyDescent="0.25">
      <c r="K12">
        <v>1995</v>
      </c>
      <c r="L12">
        <v>0.37964999999999999</v>
      </c>
    </row>
    <row r="13" spans="1:12" x14ac:dyDescent="0.25">
      <c r="K13">
        <v>1998</v>
      </c>
      <c r="L13">
        <v>0.40331</v>
      </c>
    </row>
    <row r="14" spans="1:12" x14ac:dyDescent="0.25">
      <c r="K14">
        <v>2001</v>
      </c>
      <c r="L14">
        <v>0.38412000000000002</v>
      </c>
    </row>
    <row r="15" spans="1:12" x14ac:dyDescent="0.25">
      <c r="K15">
        <v>2004</v>
      </c>
      <c r="L15">
        <v>0.44986999999999999</v>
      </c>
    </row>
    <row r="16" spans="1:12" x14ac:dyDescent="0.25">
      <c r="K16">
        <v>2007</v>
      </c>
      <c r="L16">
        <v>0.43728</v>
      </c>
    </row>
    <row r="17" spans="1:12" x14ac:dyDescent="0.25">
      <c r="K17">
        <v>2010</v>
      </c>
      <c r="L17">
        <v>0.52905999999999997</v>
      </c>
    </row>
    <row r="18" spans="1:12" x14ac:dyDescent="0.25">
      <c r="K18">
        <v>2013</v>
      </c>
      <c r="L18">
        <v>0.52</v>
      </c>
    </row>
    <row r="21" spans="1:12" x14ac:dyDescent="0.25">
      <c r="A21" s="6" t="s">
        <v>3</v>
      </c>
    </row>
    <row r="22" spans="1:12" x14ac:dyDescent="0.25">
      <c r="A22" s="25" t="s">
        <v>29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800000"/>
    <pageSetUpPr fitToPage="1"/>
  </sheetPr>
  <dimension ref="A1:J50"/>
  <sheetViews>
    <sheetView workbookViewId="0">
      <selection activeCell="H40" sqref="H40"/>
    </sheetView>
  </sheetViews>
  <sheetFormatPr defaultColWidth="8.85546875" defaultRowHeight="15" outlineLevelCol="1" x14ac:dyDescent="0.25"/>
  <cols>
    <col min="1" max="1" width="24.85546875" style="8" customWidth="1"/>
    <col min="2" max="6" width="9.140625" style="8" customWidth="1" outlineLevel="1"/>
    <col min="7" max="16384" width="8.85546875" style="8"/>
  </cols>
  <sheetData>
    <row r="1" spans="1:1" ht="15.75" x14ac:dyDescent="0.25">
      <c r="A1" s="7" t="s">
        <v>7</v>
      </c>
    </row>
    <row r="2" spans="1:1" ht="15.75" x14ac:dyDescent="0.25">
      <c r="A2" s="9"/>
    </row>
    <row r="24" spans="1:10" x14ac:dyDescent="0.25">
      <c r="A24" s="10" t="s">
        <v>8</v>
      </c>
    </row>
    <row r="25" spans="1:10" x14ac:dyDescent="0.25">
      <c r="A25" s="25" t="s">
        <v>29</v>
      </c>
    </row>
    <row r="28" spans="1:10" x14ac:dyDescent="0.25">
      <c r="C28" s="8">
        <v>1980</v>
      </c>
      <c r="D28" s="8">
        <v>1985</v>
      </c>
      <c r="E28" s="8">
        <v>1990</v>
      </c>
      <c r="F28" s="8">
        <v>2000</v>
      </c>
      <c r="G28" s="8">
        <v>2002</v>
      </c>
      <c r="H28" s="8">
        <v>2010</v>
      </c>
      <c r="I28" s="8">
        <v>2015</v>
      </c>
      <c r="J28" s="8">
        <v>2030</v>
      </c>
    </row>
    <row r="29" spans="1:10" ht="30" x14ac:dyDescent="0.25">
      <c r="A29" s="24" t="s">
        <v>27</v>
      </c>
      <c r="C29" s="11">
        <f t="shared" ref="C29:J29" si="0">VLOOKUP(C28,medearn,13,0)/100</f>
        <v>0.49099999999999999</v>
      </c>
      <c r="D29" s="11">
        <f t="shared" si="0"/>
        <v>0.41499999999999998</v>
      </c>
      <c r="E29" s="11">
        <f t="shared" si="0"/>
        <v>0.435</v>
      </c>
      <c r="F29" s="11">
        <f t="shared" si="0"/>
        <v>0.38799999999999996</v>
      </c>
      <c r="G29" s="11">
        <f t="shared" si="0"/>
        <v>0.40799999999999997</v>
      </c>
      <c r="H29" s="11">
        <f t="shared" si="0"/>
        <v>0.41200000000000003</v>
      </c>
      <c r="I29" s="11">
        <v>0.39</v>
      </c>
      <c r="J29" s="11">
        <f t="shared" si="0"/>
        <v>0.36299999999999999</v>
      </c>
    </row>
    <row r="30" spans="1:10" x14ac:dyDescent="0.25">
      <c r="A30" s="24" t="s">
        <v>28</v>
      </c>
      <c r="B30" s="8" t="s">
        <v>4</v>
      </c>
      <c r="C30" s="11">
        <f t="shared" ref="C30:H30" si="1">VLOOKUP(C28,analysis,MATCH($B30,INDEX(analysis,1,),0),0)</f>
        <v>0.48188287765504101</v>
      </c>
      <c r="D30" s="11">
        <f t="shared" si="1"/>
        <v>0.40345536466808368</v>
      </c>
      <c r="E30" s="11">
        <f t="shared" si="1"/>
        <v>0.41793875971378164</v>
      </c>
      <c r="F30" s="11">
        <f t="shared" si="1"/>
        <v>0.37010015434367943</v>
      </c>
      <c r="G30" s="11">
        <f t="shared" si="1"/>
        <v>0.38835976360665458</v>
      </c>
      <c r="H30" s="11">
        <f t="shared" si="1"/>
        <v>0.37945764385014707</v>
      </c>
      <c r="I30" s="11">
        <v>0.37</v>
      </c>
      <c r="J30" s="11">
        <f>VLOOKUP(J28,analysis,MATCH($B30,INDEX(analysis,1,),0),0)</f>
        <v>0.33056768815119614</v>
      </c>
    </row>
    <row r="31" spans="1:10" x14ac:dyDescent="0.25">
      <c r="A31" s="8" t="s">
        <v>5</v>
      </c>
      <c r="B31" s="8" t="s">
        <v>6</v>
      </c>
      <c r="I31" s="11">
        <v>0.37</v>
      </c>
      <c r="J31" s="11">
        <f>VLOOKUP(J28,analysis,MATCH($B31,INDEX(analysis,1,),0),0)</f>
        <v>0.30788018815119611</v>
      </c>
    </row>
    <row r="50" spans="1:1" x14ac:dyDescent="0.25">
      <c r="A50" s="10"/>
    </row>
  </sheetData>
  <pageMargins left="0.7" right="0.7" top="0.75" bottom="0.75" header="0.3" footer="0.3"/>
  <pageSetup scale="6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800000"/>
    <pageSetUpPr fitToPage="1"/>
  </sheetPr>
  <dimension ref="A1:M55"/>
  <sheetViews>
    <sheetView workbookViewId="0">
      <selection activeCell="P55" sqref="P55"/>
    </sheetView>
  </sheetViews>
  <sheetFormatPr defaultColWidth="8.85546875" defaultRowHeight="15.75" x14ac:dyDescent="0.25"/>
  <cols>
    <col min="1" max="2" width="8.85546875" style="7"/>
    <col min="3" max="3" width="10.140625" style="7" customWidth="1"/>
    <col min="4" max="4" width="13.28515625" style="7" customWidth="1"/>
    <col min="5" max="5" width="10.85546875" style="7" customWidth="1"/>
    <col min="6" max="6" width="13.85546875" style="7" bestFit="1" customWidth="1"/>
    <col min="7" max="7" width="13.7109375" style="7" bestFit="1" customWidth="1"/>
    <col min="8" max="8" width="13.140625" style="7" bestFit="1" customWidth="1"/>
    <col min="9" max="9" width="3.7109375" style="7" customWidth="1"/>
    <col min="10" max="11" width="8.85546875" style="7"/>
    <col min="12" max="12" width="27.28515625" style="7" customWidth="1"/>
    <col min="13" max="13" width="8.85546875" style="7"/>
    <col min="14" max="14" width="15.85546875" style="7" customWidth="1"/>
    <col min="15" max="16384" width="8.85546875" style="7"/>
  </cols>
  <sheetData>
    <row r="1" spans="1:13" x14ac:dyDescent="0.25">
      <c r="A1" s="5" t="s">
        <v>25</v>
      </c>
    </row>
    <row r="2" spans="1:13" x14ac:dyDescent="0.25">
      <c r="A2" s="5"/>
    </row>
    <row r="3" spans="1:13" x14ac:dyDescent="0.25">
      <c r="A3" s="26" t="s">
        <v>9</v>
      </c>
      <c r="B3" s="26"/>
      <c r="C3" s="26"/>
      <c r="D3" s="26"/>
      <c r="F3" s="27" t="s">
        <v>10</v>
      </c>
      <c r="G3" s="27"/>
      <c r="H3" s="27"/>
      <c r="I3" s="12"/>
      <c r="J3" s="27" t="s">
        <v>11</v>
      </c>
      <c r="K3" s="27"/>
      <c r="L3" s="27"/>
      <c r="M3" s="13"/>
    </row>
    <row r="4" spans="1:13" x14ac:dyDescent="0.25">
      <c r="B4" s="14"/>
    </row>
    <row r="18" spans="1:8" x14ac:dyDescent="0.25">
      <c r="A18" s="15" t="s">
        <v>26</v>
      </c>
    </row>
    <row r="19" spans="1:8" hidden="1" x14ac:dyDescent="0.25"/>
    <row r="20" spans="1:8" hidden="1" x14ac:dyDescent="0.25"/>
    <row r="21" spans="1:8" hidden="1" x14ac:dyDescent="0.25">
      <c r="E21" s="7" t="s">
        <v>12</v>
      </c>
      <c r="F21" s="7" t="s">
        <v>13</v>
      </c>
      <c r="G21" s="7" t="s">
        <v>14</v>
      </c>
      <c r="H21" s="7" t="s">
        <v>15</v>
      </c>
    </row>
    <row r="22" spans="1:8" hidden="1" x14ac:dyDescent="0.25">
      <c r="E22" s="16">
        <v>4.646910927751239E-2</v>
      </c>
      <c r="F22" s="17">
        <v>0</v>
      </c>
      <c r="G22" s="17">
        <f>E22-F22</f>
        <v>4.646910927751239E-2</v>
      </c>
      <c r="H22" s="17">
        <f>0.09</f>
        <v>0.09</v>
      </c>
    </row>
    <row r="23" spans="1:8" hidden="1" x14ac:dyDescent="0.25"/>
    <row r="24" spans="1:8" hidden="1" x14ac:dyDescent="0.25">
      <c r="E24" s="7" t="s">
        <v>16</v>
      </c>
      <c r="F24" s="7" t="s">
        <v>17</v>
      </c>
      <c r="G24" s="7" t="s">
        <v>18</v>
      </c>
      <c r="H24" s="7" t="s">
        <v>19</v>
      </c>
    </row>
    <row r="25" spans="1:8" hidden="1" x14ac:dyDescent="0.25">
      <c r="D25" s="7">
        <v>62</v>
      </c>
      <c r="E25" s="18">
        <v>40900.167900698187</v>
      </c>
      <c r="F25" s="19">
        <v>60000</v>
      </c>
      <c r="G25" s="18">
        <f t="shared" ref="G25:G33" si="0">F25*$G$22</f>
        <v>2788.1465566507432</v>
      </c>
      <c r="H25" s="18">
        <f t="shared" ref="H25:H33" si="1">E25*$H$22</f>
        <v>3681.0151110628367</v>
      </c>
    </row>
    <row r="26" spans="1:8" hidden="1" x14ac:dyDescent="0.25">
      <c r="D26" s="7">
        <v>63</v>
      </c>
      <c r="E26" s="18">
        <f t="shared" ref="E26:E33" si="2">E25</f>
        <v>40900.167900698187</v>
      </c>
      <c r="F26" s="18">
        <f t="shared" ref="F26:F33" si="3">F25+G25+H25</f>
        <v>66469.161667713575</v>
      </c>
      <c r="G26" s="18">
        <f t="shared" si="0"/>
        <v>3088.7627371216199</v>
      </c>
      <c r="H26" s="18">
        <f t="shared" si="1"/>
        <v>3681.0151110628367</v>
      </c>
    </row>
    <row r="27" spans="1:8" hidden="1" x14ac:dyDescent="0.25">
      <c r="D27" s="7">
        <v>64</v>
      </c>
      <c r="E27" s="18">
        <f t="shared" si="2"/>
        <v>40900.167900698187</v>
      </c>
      <c r="F27" s="18">
        <f t="shared" si="3"/>
        <v>73238.939515898033</v>
      </c>
      <c r="G27" s="18">
        <f t="shared" si="0"/>
        <v>3403.3482837333859</v>
      </c>
      <c r="H27" s="18">
        <f t="shared" si="1"/>
        <v>3681.0151110628367</v>
      </c>
    </row>
    <row r="28" spans="1:8" hidden="1" x14ac:dyDescent="0.25">
      <c r="D28" s="7">
        <v>65</v>
      </c>
      <c r="E28" s="18">
        <f t="shared" si="2"/>
        <v>40900.167900698187</v>
      </c>
      <c r="F28" s="18">
        <f t="shared" si="3"/>
        <v>80323.302910694256</v>
      </c>
      <c r="G28" s="18">
        <f t="shared" si="0"/>
        <v>3732.5523404877804</v>
      </c>
      <c r="H28" s="18">
        <f t="shared" si="1"/>
        <v>3681.0151110628367</v>
      </c>
    </row>
    <row r="29" spans="1:8" hidden="1" x14ac:dyDescent="0.25">
      <c r="D29" s="7">
        <v>66</v>
      </c>
      <c r="E29" s="18">
        <f t="shared" si="2"/>
        <v>40900.167900698187</v>
      </c>
      <c r="F29" s="18">
        <f t="shared" si="3"/>
        <v>87736.870362244867</v>
      </c>
      <c r="G29" s="18">
        <f t="shared" si="0"/>
        <v>4077.0542165300949</v>
      </c>
      <c r="H29" s="18">
        <f t="shared" si="1"/>
        <v>3681.0151110628367</v>
      </c>
    </row>
    <row r="30" spans="1:8" hidden="1" x14ac:dyDescent="0.25">
      <c r="D30" s="7">
        <v>67</v>
      </c>
      <c r="E30" s="18">
        <f t="shared" si="2"/>
        <v>40900.167900698187</v>
      </c>
      <c r="F30" s="18">
        <f t="shared" si="3"/>
        <v>95494.939689837804</v>
      </c>
      <c r="G30" s="18">
        <f t="shared" si="0"/>
        <v>4437.5647878965283</v>
      </c>
      <c r="H30" s="18">
        <f t="shared" si="1"/>
        <v>3681.0151110628367</v>
      </c>
    </row>
    <row r="31" spans="1:8" hidden="1" x14ac:dyDescent="0.25">
      <c r="D31" s="7">
        <v>68</v>
      </c>
      <c r="E31" s="18">
        <f t="shared" si="2"/>
        <v>40900.167900698187</v>
      </c>
      <c r="F31" s="18">
        <f t="shared" si="3"/>
        <v>103613.51958879716</v>
      </c>
      <c r="G31" s="18">
        <f t="shared" si="0"/>
        <v>4814.8279643994856</v>
      </c>
      <c r="H31" s="18">
        <f t="shared" si="1"/>
        <v>3681.0151110628367</v>
      </c>
    </row>
    <row r="32" spans="1:8" hidden="1" x14ac:dyDescent="0.25">
      <c r="D32" s="7">
        <v>69</v>
      </c>
      <c r="E32" s="18">
        <f t="shared" si="2"/>
        <v>40900.167900698187</v>
      </c>
      <c r="F32" s="18">
        <f t="shared" si="3"/>
        <v>112109.36266425949</v>
      </c>
      <c r="G32" s="18">
        <f t="shared" si="0"/>
        <v>5209.6222246777415</v>
      </c>
      <c r="H32" s="18">
        <f t="shared" si="1"/>
        <v>3681.0151110628367</v>
      </c>
    </row>
    <row r="33" spans="1:13" hidden="1" x14ac:dyDescent="0.25">
      <c r="D33" s="7">
        <v>70</v>
      </c>
      <c r="E33" s="18">
        <f t="shared" si="2"/>
        <v>40900.167900698187</v>
      </c>
      <c r="F33" s="20">
        <f t="shared" si="3"/>
        <v>121000.00000000007</v>
      </c>
      <c r="G33" s="18">
        <f t="shared" si="0"/>
        <v>5622.7622225790028</v>
      </c>
      <c r="H33" s="18">
        <f t="shared" si="1"/>
        <v>3681.0151110628367</v>
      </c>
    </row>
    <row r="34" spans="1:13" hidden="1" x14ac:dyDescent="0.25">
      <c r="A34" s="21" t="s">
        <v>20</v>
      </c>
    </row>
    <row r="35" spans="1:13" x14ac:dyDescent="0.25">
      <c r="A35" s="25" t="s">
        <v>29</v>
      </c>
    </row>
    <row r="38" spans="1:13" x14ac:dyDescent="0.25">
      <c r="A38" s="7">
        <v>62</v>
      </c>
      <c r="B38" s="7">
        <v>0.75</v>
      </c>
      <c r="F38" s="7">
        <v>62</v>
      </c>
      <c r="G38" s="7">
        <f>(F46/1000)</f>
        <v>100</v>
      </c>
      <c r="K38" s="22">
        <v>2</v>
      </c>
    </row>
    <row r="39" spans="1:13" x14ac:dyDescent="0.25">
      <c r="A39" s="7">
        <v>70</v>
      </c>
      <c r="B39" s="7">
        <v>1.32</v>
      </c>
      <c r="F39" s="7">
        <v>70</v>
      </c>
      <c r="G39" s="23">
        <f>F54/1000</f>
        <v>186.24943930177409</v>
      </c>
      <c r="K39" s="22">
        <v>4</v>
      </c>
    </row>
    <row r="42" spans="1:13" x14ac:dyDescent="0.25">
      <c r="E42" s="7" t="s">
        <v>12</v>
      </c>
      <c r="F42" s="7" t="s">
        <v>13</v>
      </c>
      <c r="G42" s="7" t="s">
        <v>14</v>
      </c>
      <c r="H42" s="7" t="s">
        <v>15</v>
      </c>
    </row>
    <row r="43" spans="1:13" x14ac:dyDescent="0.25">
      <c r="E43" s="16">
        <v>4.646910927751239E-2</v>
      </c>
      <c r="F43" s="17">
        <v>0</v>
      </c>
      <c r="G43" s="17">
        <f>E43-F43</f>
        <v>4.646910927751239E-2</v>
      </c>
      <c r="H43" s="17">
        <f>0.09</f>
        <v>0.09</v>
      </c>
      <c r="L43" s="7" t="s">
        <v>21</v>
      </c>
    </row>
    <row r="44" spans="1:13" x14ac:dyDescent="0.25">
      <c r="L44" s="7" t="s">
        <v>22</v>
      </c>
      <c r="M44" s="7">
        <v>64000</v>
      </c>
    </row>
    <row r="45" spans="1:13" x14ac:dyDescent="0.25">
      <c r="E45" s="7" t="s">
        <v>16</v>
      </c>
      <c r="F45" s="7" t="s">
        <v>17</v>
      </c>
      <c r="G45" s="7" t="s">
        <v>18</v>
      </c>
      <c r="H45" s="7" t="s">
        <v>19</v>
      </c>
      <c r="L45" s="7" t="s">
        <v>23</v>
      </c>
      <c r="M45" s="7">
        <v>67239</v>
      </c>
    </row>
    <row r="46" spans="1:13" x14ac:dyDescent="0.25">
      <c r="D46" s="7">
        <v>62</v>
      </c>
      <c r="E46" s="18">
        <v>50000</v>
      </c>
      <c r="F46" s="19">
        <v>100000</v>
      </c>
      <c r="G46" s="18">
        <f t="shared" ref="G46:G54" si="4">F46*$G$22</f>
        <v>4646.9109277512389</v>
      </c>
      <c r="H46" s="18">
        <f t="shared" ref="H46:H54" si="5">E46*$H$22</f>
        <v>4500</v>
      </c>
    </row>
    <row r="47" spans="1:13" ht="15" customHeight="1" x14ac:dyDescent="0.25">
      <c r="D47" s="7">
        <v>63</v>
      </c>
      <c r="E47" s="18">
        <f t="shared" ref="E47:E54" si="6">E46</f>
        <v>50000</v>
      </c>
      <c r="F47" s="18">
        <f t="shared" ref="F47:F54" si="7">F46+G46+H46</f>
        <v>109146.91092775123</v>
      </c>
      <c r="G47" s="18">
        <f t="shared" si="4"/>
        <v>5071.9597312045835</v>
      </c>
      <c r="H47" s="18">
        <f t="shared" si="5"/>
        <v>4500</v>
      </c>
    </row>
    <row r="48" spans="1:13" x14ac:dyDescent="0.25">
      <c r="D48" s="7">
        <v>64</v>
      </c>
      <c r="E48" s="18">
        <f t="shared" si="6"/>
        <v>50000</v>
      </c>
      <c r="F48" s="18">
        <f t="shared" si="7"/>
        <v>118718.87065895581</v>
      </c>
      <c r="G48" s="18">
        <f t="shared" si="4"/>
        <v>5516.7601739538768</v>
      </c>
      <c r="H48" s="18">
        <f t="shared" si="5"/>
        <v>4500</v>
      </c>
    </row>
    <row r="49" spans="1:8" x14ac:dyDescent="0.25">
      <c r="D49" s="7">
        <v>65</v>
      </c>
      <c r="E49" s="18">
        <f t="shared" si="6"/>
        <v>50000</v>
      </c>
      <c r="F49" s="18">
        <f t="shared" si="7"/>
        <v>128735.63083290969</v>
      </c>
      <c r="G49" s="18">
        <f t="shared" si="4"/>
        <v>5982.2300970839742</v>
      </c>
      <c r="H49" s="18">
        <f t="shared" si="5"/>
        <v>4500</v>
      </c>
    </row>
    <row r="50" spans="1:8" x14ac:dyDescent="0.25">
      <c r="D50" s="7">
        <v>66</v>
      </c>
      <c r="E50" s="18">
        <f t="shared" si="6"/>
        <v>50000</v>
      </c>
      <c r="F50" s="18">
        <f t="shared" si="7"/>
        <v>139217.86092999368</v>
      </c>
      <c r="G50" s="18">
        <f t="shared" si="4"/>
        <v>6469.3299929373989</v>
      </c>
      <c r="H50" s="18">
        <f t="shared" si="5"/>
        <v>4500</v>
      </c>
    </row>
    <row r="51" spans="1:8" x14ac:dyDescent="0.25">
      <c r="D51" s="7">
        <v>67</v>
      </c>
      <c r="E51" s="18">
        <f t="shared" si="6"/>
        <v>50000</v>
      </c>
      <c r="F51" s="18">
        <f t="shared" si="7"/>
        <v>150187.19092293107</v>
      </c>
      <c r="G51" s="18">
        <f t="shared" si="4"/>
        <v>6979.0649870803009</v>
      </c>
      <c r="H51" s="18">
        <f t="shared" si="5"/>
        <v>4500</v>
      </c>
    </row>
    <row r="52" spans="1:8" x14ac:dyDescent="0.25">
      <c r="D52" s="7">
        <v>68</v>
      </c>
      <c r="E52" s="18">
        <f t="shared" si="6"/>
        <v>50000</v>
      </c>
      <c r="F52" s="18">
        <f t="shared" si="7"/>
        <v>161666.25591001136</v>
      </c>
      <c r="G52" s="18">
        <f t="shared" si="4"/>
        <v>7512.4869123686012</v>
      </c>
      <c r="H52" s="18">
        <f t="shared" si="5"/>
        <v>4500</v>
      </c>
    </row>
    <row r="53" spans="1:8" x14ac:dyDescent="0.25">
      <c r="D53" s="7">
        <v>69</v>
      </c>
      <c r="E53" s="18">
        <f t="shared" si="6"/>
        <v>50000</v>
      </c>
      <c r="F53" s="18">
        <f t="shared" si="7"/>
        <v>173678.74282237995</v>
      </c>
      <c r="G53" s="18">
        <f t="shared" si="4"/>
        <v>8070.6964793941443</v>
      </c>
      <c r="H53" s="18">
        <f t="shared" si="5"/>
        <v>4500</v>
      </c>
    </row>
    <row r="54" spans="1:8" x14ac:dyDescent="0.25">
      <c r="D54" s="7">
        <v>70</v>
      </c>
      <c r="E54" s="18">
        <f t="shared" si="6"/>
        <v>50000</v>
      </c>
      <c r="F54" s="20">
        <f t="shared" si="7"/>
        <v>186249.43930177408</v>
      </c>
      <c r="G54" s="18">
        <f t="shared" si="4"/>
        <v>8654.8455477895513</v>
      </c>
      <c r="H54" s="18">
        <f t="shared" si="5"/>
        <v>4500</v>
      </c>
    </row>
    <row r="55" spans="1:8" x14ac:dyDescent="0.25">
      <c r="A55" s="21" t="s">
        <v>24</v>
      </c>
    </row>
  </sheetData>
  <mergeCells count="3">
    <mergeCell ref="A3:D3"/>
    <mergeCell ref="F3:H3"/>
    <mergeCell ref="J3:L3"/>
  </mergeCells>
  <pageMargins left="0.7" right="0.7" top="0.75" bottom="0.75" header="0.3" footer="0.3"/>
  <pageSetup scale="51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41"/>
  <sheetViews>
    <sheetView workbookViewId="0">
      <selection activeCell="K20" sqref="K20"/>
    </sheetView>
  </sheetViews>
  <sheetFormatPr defaultColWidth="11.42578125" defaultRowHeight="15.75" x14ac:dyDescent="0.25"/>
  <cols>
    <col min="1" max="16384" width="11.42578125" style="1"/>
  </cols>
  <sheetData>
    <row r="1" spans="1:15" x14ac:dyDescent="0.25">
      <c r="A1" s="1" t="s">
        <v>32</v>
      </c>
    </row>
    <row r="7" spans="1:15" x14ac:dyDescent="0.25">
      <c r="N7" s="1" t="s">
        <v>30</v>
      </c>
      <c r="O7" s="1" t="s">
        <v>31</v>
      </c>
    </row>
    <row r="8" spans="1:15" x14ac:dyDescent="0.25">
      <c r="N8" s="1">
        <v>1979</v>
      </c>
      <c r="O8" s="28">
        <v>0.5171152</v>
      </c>
    </row>
    <row r="9" spans="1:15" x14ac:dyDescent="0.25">
      <c r="N9" s="1">
        <v>1980</v>
      </c>
      <c r="O9" s="28">
        <v>0.51144840000000003</v>
      </c>
    </row>
    <row r="10" spans="1:15" x14ac:dyDescent="0.25">
      <c r="N10" s="1">
        <v>1981</v>
      </c>
      <c r="O10" s="28">
        <v>0.50341119999999995</v>
      </c>
    </row>
    <row r="11" spans="1:15" x14ac:dyDescent="0.25">
      <c r="N11" s="1">
        <v>1982</v>
      </c>
      <c r="O11" s="28">
        <v>0.49329220000000001</v>
      </c>
    </row>
    <row r="12" spans="1:15" x14ac:dyDescent="0.25">
      <c r="N12" s="1">
        <v>1983</v>
      </c>
      <c r="O12" s="28">
        <v>0.48809849999999999</v>
      </c>
    </row>
    <row r="13" spans="1:15" x14ac:dyDescent="0.25">
      <c r="N13" s="1">
        <v>1984</v>
      </c>
      <c r="O13" s="28">
        <v>0.47315990000000002</v>
      </c>
    </row>
    <row r="14" spans="1:15" x14ac:dyDescent="0.25">
      <c r="N14" s="1">
        <v>1985</v>
      </c>
      <c r="O14" s="28">
        <v>0.47501369999999998</v>
      </c>
    </row>
    <row r="15" spans="1:15" x14ac:dyDescent="0.25">
      <c r="N15" s="1">
        <v>1986</v>
      </c>
      <c r="O15" s="28">
        <v>0.4670376</v>
      </c>
    </row>
    <row r="16" spans="1:15" x14ac:dyDescent="0.25">
      <c r="N16" s="1">
        <v>1987</v>
      </c>
      <c r="O16" s="28">
        <v>0.44089709999999999</v>
      </c>
    </row>
    <row r="17" spans="1:15" x14ac:dyDescent="0.25">
      <c r="N17" s="1">
        <v>1988</v>
      </c>
      <c r="O17" s="28">
        <v>0.44029220000000002</v>
      </c>
    </row>
    <row r="18" spans="1:15" x14ac:dyDescent="0.25">
      <c r="N18" s="1">
        <v>1989</v>
      </c>
      <c r="O18" s="28">
        <v>0.44976509999999997</v>
      </c>
    </row>
    <row r="19" spans="1:15" x14ac:dyDescent="0.25">
      <c r="N19" s="1">
        <v>1990</v>
      </c>
      <c r="O19" s="28">
        <v>0.45334780000000002</v>
      </c>
    </row>
    <row r="20" spans="1:15" x14ac:dyDescent="0.25">
      <c r="A20" t="s">
        <v>33</v>
      </c>
      <c r="N20" s="1">
        <v>1991</v>
      </c>
      <c r="O20" s="28">
        <v>0.45405810000000002</v>
      </c>
    </row>
    <row r="21" spans="1:15" x14ac:dyDescent="0.25">
      <c r="A21" s="25" t="s">
        <v>29</v>
      </c>
      <c r="N21" s="1">
        <v>1992</v>
      </c>
      <c r="O21" s="28">
        <v>0.45309959999999999</v>
      </c>
    </row>
    <row r="22" spans="1:15" x14ac:dyDescent="0.25">
      <c r="N22" s="1">
        <v>1993</v>
      </c>
      <c r="O22" s="28">
        <v>0.44754870000000002</v>
      </c>
    </row>
    <row r="23" spans="1:15" x14ac:dyDescent="0.25">
      <c r="N23" s="1">
        <v>1994</v>
      </c>
      <c r="O23" s="28">
        <v>0.46839700000000001</v>
      </c>
    </row>
    <row r="24" spans="1:15" x14ac:dyDescent="0.25">
      <c r="N24" s="1">
        <v>1995</v>
      </c>
      <c r="O24" s="28">
        <v>0.4726667</v>
      </c>
    </row>
    <row r="25" spans="1:15" x14ac:dyDescent="0.25">
      <c r="N25" s="1">
        <v>1996</v>
      </c>
      <c r="O25" s="28">
        <v>0.48465200000000003</v>
      </c>
    </row>
    <row r="26" spans="1:15" x14ac:dyDescent="0.25">
      <c r="N26" s="1">
        <v>1997</v>
      </c>
      <c r="O26" s="28">
        <v>0.48566110000000001</v>
      </c>
    </row>
    <row r="27" spans="1:15" x14ac:dyDescent="0.25">
      <c r="N27" s="1">
        <v>1998</v>
      </c>
      <c r="O27" s="28">
        <v>0.50506249999999997</v>
      </c>
    </row>
    <row r="28" spans="1:15" x14ac:dyDescent="0.25">
      <c r="N28" s="1">
        <v>1999</v>
      </c>
      <c r="O28" s="28">
        <v>0.50752980000000003</v>
      </c>
    </row>
    <row r="29" spans="1:15" x14ac:dyDescent="0.25">
      <c r="N29" s="1">
        <v>2000</v>
      </c>
      <c r="O29" s="28">
        <v>0.50426470000000001</v>
      </c>
    </row>
    <row r="30" spans="1:15" x14ac:dyDescent="0.25">
      <c r="N30" s="1">
        <v>2001</v>
      </c>
      <c r="O30" s="28">
        <v>0.49159249999999999</v>
      </c>
    </row>
    <row r="31" spans="1:15" x14ac:dyDescent="0.25">
      <c r="N31" s="1">
        <v>2002</v>
      </c>
      <c r="O31" s="28">
        <v>0.47149350000000001</v>
      </c>
    </row>
    <row r="32" spans="1:15" x14ac:dyDescent="0.25">
      <c r="N32" s="1">
        <v>2003</v>
      </c>
      <c r="O32" s="28">
        <v>0.47554109999999999</v>
      </c>
    </row>
    <row r="33" spans="14:15" x14ac:dyDescent="0.25">
      <c r="N33" s="1">
        <v>2004</v>
      </c>
      <c r="O33" s="28">
        <v>0.47324569999999999</v>
      </c>
    </row>
    <row r="34" spans="14:15" x14ac:dyDescent="0.25">
      <c r="N34" s="1">
        <v>2005</v>
      </c>
      <c r="O34" s="28">
        <v>0.45883829999999998</v>
      </c>
    </row>
    <row r="35" spans="14:15" x14ac:dyDescent="0.25">
      <c r="N35" s="1">
        <v>2006</v>
      </c>
      <c r="O35" s="28">
        <v>0.44360850000000002</v>
      </c>
    </row>
    <row r="36" spans="14:15" x14ac:dyDescent="0.25">
      <c r="N36" s="1">
        <v>2007</v>
      </c>
      <c r="O36" s="28">
        <v>0.462144</v>
      </c>
    </row>
    <row r="37" spans="14:15" x14ac:dyDescent="0.25">
      <c r="N37" s="1">
        <v>2008</v>
      </c>
      <c r="O37" s="28">
        <v>0.44451980000000002</v>
      </c>
    </row>
    <row r="38" spans="14:15" x14ac:dyDescent="0.25">
      <c r="N38" s="1">
        <v>2009</v>
      </c>
      <c r="O38" s="28">
        <v>0.43187310000000001</v>
      </c>
    </row>
    <row r="39" spans="14:15" x14ac:dyDescent="0.25">
      <c r="N39" s="1">
        <v>2010</v>
      </c>
      <c r="O39" s="28">
        <v>0.4340813</v>
      </c>
    </row>
    <row r="40" spans="14:15" x14ac:dyDescent="0.25">
      <c r="N40" s="1">
        <v>2011</v>
      </c>
      <c r="O40" s="28">
        <v>0.43300640000000001</v>
      </c>
    </row>
    <row r="41" spans="14:15" x14ac:dyDescent="0.25">
      <c r="N41" s="1">
        <v>2012</v>
      </c>
      <c r="O41" s="28">
        <v>0.43237219999999998</v>
      </c>
    </row>
  </sheetData>
  <pageMargins left="0.75" right="0.75" top="1" bottom="1" header="0.5" footer="0.5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Figure 1</vt:lpstr>
      <vt:lpstr>Figure 2</vt:lpstr>
      <vt:lpstr>Figure 3 </vt:lpstr>
      <vt:lpstr>Figure 4</vt:lpstr>
      <vt:lpstr>Figure 5</vt:lpstr>
      <vt:lpstr>'Figure 4'!Print_Area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cafarema</cp:lastModifiedBy>
  <dcterms:created xsi:type="dcterms:W3CDTF">2014-09-22T13:36:18Z</dcterms:created>
  <dcterms:modified xsi:type="dcterms:W3CDTF">2015-10-19T16:39:36Z</dcterms:modified>
</cp:coreProperties>
</file>