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20 Expected present value\Data download\"/>
    </mc:Choice>
  </mc:AlternateContent>
  <bookViews>
    <workbookView xWindow="1005" yWindow="660" windowWidth="35700" windowHeight="22455"/>
  </bookViews>
  <sheets>
    <sheet name="Figure 1" sheetId="1" r:id="rId1"/>
    <sheet name="Figure 2" sheetId="2" r:id="rId2"/>
    <sheet name="Figure 3" sheetId="3" r:id="rId3"/>
  </sheets>
  <externalReferences>
    <externalReference r:id="rId4"/>
  </externalReferences>
  <definedNames>
    <definedName name="benefit_assumption">'[1]Scenario Assumption'!$N$3:$Q$57</definedName>
    <definedName name="interest_assumption">'[1]Scenario Assumption'!$H$3:$K$57</definedName>
    <definedName name="mortality_assumption">'[1]Scenario Assumption'!$B$3:$E$57</definedName>
    <definedName name="premium_assumption">'[1]Scenario Assumption'!$T$3:$W$57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8" i="2" l="1"/>
  <c r="AF58" i="2"/>
  <c r="AG57" i="2"/>
  <c r="AF57" i="2"/>
  <c r="AG56" i="2"/>
  <c r="AF56" i="2"/>
  <c r="AG55" i="2"/>
  <c r="AF55" i="2"/>
  <c r="AG54" i="2"/>
  <c r="AF54" i="2"/>
  <c r="AG53" i="2"/>
  <c r="AF53" i="2"/>
  <c r="AG52" i="2"/>
  <c r="AF52" i="2"/>
  <c r="AG51" i="2"/>
  <c r="AF51" i="2"/>
  <c r="AE51" i="2"/>
  <c r="AG50" i="2"/>
  <c r="AF50" i="2"/>
  <c r="AG49" i="2"/>
  <c r="AF49" i="2"/>
  <c r="AG48" i="2"/>
  <c r="AF48" i="2"/>
  <c r="AE48" i="2"/>
  <c r="AG47" i="2"/>
  <c r="AF47" i="2"/>
  <c r="AG46" i="2"/>
  <c r="AF46" i="2"/>
  <c r="AG45" i="2"/>
  <c r="AF45" i="2"/>
  <c r="AG44" i="2"/>
  <c r="AF44" i="2"/>
  <c r="AG43" i="2"/>
  <c r="AF43" i="2"/>
  <c r="AG42" i="2"/>
  <c r="AF42" i="2"/>
  <c r="AG41" i="2"/>
  <c r="AF41" i="2"/>
  <c r="AG40" i="2"/>
  <c r="AF40" i="2"/>
  <c r="AE40" i="2"/>
  <c r="AG39" i="2"/>
  <c r="AF39" i="2"/>
  <c r="AG38" i="2"/>
  <c r="AF38" i="2"/>
  <c r="AG37" i="2"/>
  <c r="AF37" i="2"/>
  <c r="AG36" i="2"/>
  <c r="AF36" i="2"/>
  <c r="AG35" i="2"/>
  <c r="AF35" i="2"/>
  <c r="AG34" i="2"/>
  <c r="AF34" i="2"/>
  <c r="AG33" i="2"/>
  <c r="AF33" i="2"/>
  <c r="AG32" i="2"/>
  <c r="AF32" i="2"/>
  <c r="AG31" i="2"/>
  <c r="AF31" i="2"/>
  <c r="AG30" i="2"/>
  <c r="AF30" i="2"/>
  <c r="AE30" i="2"/>
  <c r="AG29" i="2"/>
  <c r="AF29" i="2"/>
  <c r="AG28" i="2"/>
  <c r="AF28" i="2"/>
  <c r="AG27" i="2"/>
  <c r="AF27" i="2"/>
  <c r="AG26" i="2"/>
  <c r="AF26" i="2"/>
  <c r="AG25" i="2"/>
  <c r="AF25" i="2"/>
  <c r="AE25" i="2"/>
  <c r="AG24" i="2"/>
  <c r="AF24" i="2"/>
  <c r="AG23" i="2"/>
  <c r="AF23" i="2"/>
  <c r="AG22" i="2"/>
  <c r="AF22" i="2"/>
  <c r="AG21" i="2"/>
  <c r="AF21" i="2"/>
  <c r="AG20" i="2"/>
  <c r="AF20" i="2"/>
  <c r="AG19" i="2"/>
  <c r="AF19" i="2"/>
  <c r="AG18" i="2"/>
  <c r="AF18" i="2"/>
  <c r="AG17" i="2"/>
  <c r="AF17" i="2"/>
  <c r="AG16" i="2"/>
  <c r="AF16" i="2"/>
  <c r="AG15" i="2"/>
  <c r="AF15" i="2"/>
  <c r="AG14" i="2"/>
  <c r="AF14" i="2"/>
  <c r="AG13" i="2"/>
  <c r="AF13" i="2"/>
  <c r="AG12" i="2"/>
  <c r="AF12" i="2"/>
  <c r="AG11" i="2"/>
  <c r="AF11" i="2"/>
  <c r="AG10" i="2"/>
  <c r="AF10" i="2"/>
  <c r="AG9" i="2"/>
  <c r="AF9" i="2"/>
  <c r="AF8" i="2"/>
  <c r="AG8" i="2"/>
  <c r="AG7" i="2"/>
  <c r="AF7" i="2"/>
  <c r="AG6" i="2"/>
  <c r="AF6" i="2"/>
  <c r="AG5" i="2"/>
  <c r="AF5" i="2"/>
  <c r="AE5" i="2"/>
  <c r="AG4" i="2"/>
  <c r="AH4" i="2" s="1"/>
  <c r="AF4" i="2"/>
  <c r="AE57" i="2" l="1"/>
  <c r="AE24" i="2"/>
  <c r="AE35" i="2"/>
  <c r="AE38" i="2"/>
  <c r="AE16" i="2"/>
  <c r="AE50" i="2"/>
  <c r="AE17" i="2"/>
  <c r="AE34" i="2"/>
  <c r="AE41" i="2"/>
  <c r="AE8" i="2"/>
  <c r="AE15" i="2"/>
  <c r="AE27" i="2"/>
  <c r="AE4" i="2"/>
  <c r="AI4" i="2" s="1"/>
  <c r="AE6" i="2"/>
  <c r="AE11" i="2"/>
  <c r="AE20" i="2"/>
  <c r="AE22" i="2"/>
  <c r="AE32" i="2"/>
  <c r="AE44" i="2"/>
  <c r="AE52" i="2"/>
  <c r="AE7" i="2"/>
  <c r="AE21" i="2"/>
  <c r="AE28" i="2"/>
  <c r="AE39" i="2"/>
  <c r="AE46" i="2"/>
  <c r="AE54" i="2"/>
  <c r="AE12" i="2"/>
  <c r="AE14" i="2"/>
  <c r="AE33" i="2"/>
  <c r="AE19" i="2"/>
  <c r="AE43" i="2"/>
  <c r="AE45" i="2"/>
  <c r="AE49" i="2"/>
  <c r="AE13" i="2"/>
  <c r="AE26" i="2"/>
  <c r="AE29" i="2"/>
  <c r="AE36" i="2"/>
  <c r="AE56" i="2"/>
  <c r="AE18" i="2"/>
  <c r="AE31" i="2"/>
  <c r="AE55" i="2"/>
  <c r="AE58" i="2"/>
  <c r="AE10" i="2"/>
  <c r="AE23" i="2"/>
  <c r="AE47" i="2"/>
  <c r="AE37" i="2"/>
  <c r="AE9" i="2"/>
  <c r="AE42" i="2"/>
  <c r="AE53" i="2"/>
  <c r="AH5" i="2"/>
  <c r="AI5" i="2" s="1"/>
  <c r="AH6" i="2" l="1"/>
  <c r="AI6" i="2" s="1"/>
  <c r="AH7" i="2" l="1"/>
  <c r="AI7" i="2" s="1"/>
  <c r="AH8" i="2" l="1"/>
  <c r="AI8" i="2" s="1"/>
  <c r="AH9" i="2" l="1"/>
  <c r="AI9" i="2" s="1"/>
  <c r="AH10" i="2" l="1"/>
  <c r="AH11" i="2"/>
  <c r="AI10" i="2"/>
  <c r="AH12" i="2" l="1"/>
  <c r="AI11" i="2"/>
  <c r="AH13" i="2" l="1"/>
  <c r="AI12" i="2"/>
  <c r="AH14" i="2" l="1"/>
  <c r="AI13" i="2"/>
  <c r="AH15" i="2" l="1"/>
  <c r="AI14" i="2"/>
  <c r="AH16" i="2" l="1"/>
  <c r="AI15" i="2"/>
  <c r="AH17" i="2" l="1"/>
  <c r="AI16" i="2"/>
  <c r="AI17" i="2" l="1"/>
  <c r="AH18" i="2"/>
  <c r="AH19" i="2" l="1"/>
  <c r="AI18" i="2"/>
  <c r="AI19" i="2" l="1"/>
  <c r="AH20" i="2"/>
  <c r="AH21" i="2" l="1"/>
  <c r="AI20" i="2"/>
  <c r="AI21" i="2" l="1"/>
  <c r="AH22" i="2"/>
  <c r="AI22" i="2" l="1"/>
  <c r="AH23" i="2"/>
  <c r="AI23" i="2" l="1"/>
  <c r="AH24" i="2"/>
  <c r="AH25" i="2" l="1"/>
  <c r="AI24" i="2"/>
  <c r="AH26" i="2" l="1"/>
  <c r="AI25" i="2"/>
  <c r="AH27" i="2" l="1"/>
  <c r="AI26" i="2"/>
  <c r="AH28" i="2" l="1"/>
  <c r="AI27" i="2"/>
  <c r="AH29" i="2" l="1"/>
  <c r="AI28" i="2"/>
  <c r="AI29" i="2" l="1"/>
  <c r="AH30" i="2"/>
  <c r="AH31" i="2" l="1"/>
  <c r="AI30" i="2"/>
  <c r="AI31" i="2" l="1"/>
  <c r="AH32" i="2"/>
  <c r="AH33" i="2" l="1"/>
  <c r="AI32" i="2"/>
  <c r="AH34" i="2" l="1"/>
  <c r="AI33" i="2"/>
  <c r="AH35" i="2" l="1"/>
  <c r="AI34" i="2"/>
  <c r="AI35" i="2" l="1"/>
  <c r="AH36" i="2"/>
  <c r="AH37" i="2" l="1"/>
  <c r="AI36" i="2"/>
  <c r="AH38" i="2" l="1"/>
  <c r="AI37" i="2"/>
  <c r="AH39" i="2" l="1"/>
  <c r="AI38" i="2"/>
  <c r="AI39" i="2" l="1"/>
  <c r="AH40" i="2"/>
  <c r="AH41" i="2" l="1"/>
  <c r="AI40" i="2"/>
  <c r="AI41" i="2" l="1"/>
  <c r="AH42" i="2"/>
  <c r="AI42" i="2" l="1"/>
  <c r="AH43" i="2"/>
  <c r="AH44" i="2" l="1"/>
  <c r="AI43" i="2"/>
  <c r="AH45" i="2" l="1"/>
  <c r="AI44" i="2"/>
  <c r="AI45" i="2" l="1"/>
  <c r="AH46" i="2"/>
  <c r="AH47" i="2" l="1"/>
  <c r="AI46" i="2"/>
  <c r="AI47" i="2" l="1"/>
  <c r="AH48" i="2"/>
  <c r="AI48" i="2" l="1"/>
  <c r="AH49" i="2"/>
  <c r="AH50" i="2" l="1"/>
  <c r="AI49" i="2"/>
  <c r="AI50" i="2" l="1"/>
  <c r="AH51" i="2"/>
  <c r="AI51" i="2" l="1"/>
  <c r="AH52" i="2"/>
  <c r="AH53" i="2" l="1"/>
  <c r="AI52" i="2"/>
  <c r="AH54" i="2" l="1"/>
  <c r="AI53" i="2"/>
  <c r="AI54" i="2" l="1"/>
  <c r="AH55" i="2"/>
  <c r="AI55" i="2" l="1"/>
  <c r="AH56" i="2"/>
  <c r="AH57" i="2" l="1"/>
  <c r="AI56" i="2"/>
  <c r="AI57" i="2" l="1"/>
  <c r="AH58" i="2"/>
  <c r="AI58" i="2" s="1"/>
</calcChain>
</file>

<file path=xl/sharedStrings.xml><?xml version="1.0" encoding="utf-8"?>
<sst xmlns="http://schemas.openxmlformats.org/spreadsheetml/2006/main" count="35" uniqueCount="23">
  <si>
    <t>Enrollees</t>
  </si>
  <si>
    <t>Plans</t>
  </si>
  <si>
    <t>Medicare</t>
  </si>
  <si>
    <t>Scenario:</t>
  </si>
  <si>
    <t>Intermediate</t>
  </si>
  <si>
    <t>Low</t>
  </si>
  <si>
    <t>High</t>
  </si>
  <si>
    <t>EPV</t>
  </si>
  <si>
    <t>Calculation</t>
  </si>
  <si>
    <t>CF</t>
  </si>
  <si>
    <t>Disc</t>
  </si>
  <si>
    <t>Surv</t>
  </si>
  <si>
    <t>CumSurv</t>
  </si>
  <si>
    <t>Women</t>
  </si>
  <si>
    <t>Men</t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</si>
  <si>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</si>
  <si>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Medicare Part D Standard Cost-Sharing Structure in 2019</t>
    </r>
  </si>
  <si>
    <t>* The estimage of $8,140 in total costs for the catastrophic threshold equates to a $5,100 out-of-pocket thredhold in 2019.</t>
  </si>
  <si>
    <r>
      <t>Source:</t>
    </r>
    <r>
      <rPr>
        <sz val="10"/>
        <color theme="1"/>
        <rFont val="Times New Roman"/>
        <family val="1"/>
      </rPr>
      <t xml:space="preserve"> The Henry J. Kaiser Family Foundation (2018).</t>
    </r>
  </si>
  <si>
    <r>
      <t xml:space="preserve">Figure 2. </t>
    </r>
    <r>
      <rPr>
        <i/>
        <sz val="12"/>
        <color theme="1"/>
        <rFont val="Times New Roman"/>
        <family val="1"/>
      </rPr>
      <t>Expected Present Value of Medicare Part D Subsides for a 65-Year-Old in 2019, by Subsidy Scenario</t>
    </r>
  </si>
  <si>
    <r>
      <rPr>
        <i/>
        <sz val="10"/>
        <color theme="1"/>
        <rFont val="Times New Roman"/>
        <family val="1"/>
      </rPr>
      <t>Source</t>
    </r>
    <r>
      <rPr>
        <sz val="10"/>
        <color theme="1"/>
        <rFont val="Times New Roman"/>
        <family val="1"/>
      </rPr>
      <t>: Authors' calculations based on Centers for Medicare &amp; Medical Services (2019).</t>
    </r>
  </si>
  <si>
    <r>
      <t xml:space="preserve">Figure 3. </t>
    </r>
    <r>
      <rPr>
        <i/>
        <sz val="12"/>
        <color theme="1"/>
        <rFont val="Times New Roman"/>
        <family val="1"/>
      </rPr>
      <t>Expected Present Value of Medicare Part D Subsidies for a 65-Year-Old in 2019 by Gender and Subsidy Scenario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</si>
  <si>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>Authors' calculations based on Centers for Medicare &amp; Medicaid Services (2019).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</si>
</sst>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rgb="FFFA7D00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A7D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2" borderId="3" applyNumberFormat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Border="1" applyAlignment="1">
      <alignment horizontal="center"/>
    </xf>
    <xf numFmtId="6" fontId="1" fillId="0" borderId="2" xfId="0" applyNumberFormat="1" applyFont="1" applyBorder="1"/>
    <xf numFmtId="9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7" fillId="2" borderId="3" xfId="2" applyFont="1"/>
    <xf numFmtId="165" fontId="7" fillId="2" borderId="3" xfId="2" applyNumberFormat="1" applyFont="1"/>
    <xf numFmtId="2" fontId="7" fillId="2" borderId="3" xfId="2" applyNumberFormat="1" applyFont="1"/>
    <xf numFmtId="0" fontId="8" fillId="0" borderId="0" xfId="0" applyFont="1"/>
    <xf numFmtId="0" fontId="1" fillId="0" borderId="0" xfId="0" applyFont="1" applyAlignment="1"/>
    <xf numFmtId="6" fontId="1" fillId="0" borderId="0" xfId="0" applyNumberFormat="1" applyFont="1" applyBorder="1" applyAlignment="1">
      <alignment horizontal="left"/>
    </xf>
    <xf numFmtId="0" fontId="9" fillId="2" borderId="3" xfId="2" applyFont="1"/>
    <xf numFmtId="165" fontId="9" fillId="2" borderId="3" xfId="2" applyNumberFormat="1" applyFont="1"/>
    <xf numFmtId="2" fontId="9" fillId="2" borderId="3" xfId="2" applyNumberFormat="1" applyFont="1"/>
    <xf numFmtId="0" fontId="1" fillId="0" borderId="0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7" fillId="2" borderId="4" xfId="2" applyFont="1" applyBorder="1"/>
    <xf numFmtId="165" fontId="7" fillId="2" borderId="4" xfId="2" applyNumberFormat="1" applyFont="1" applyBorder="1"/>
    <xf numFmtId="2" fontId="7" fillId="2" borderId="4" xfId="2" applyNumberFormat="1" applyFont="1" applyBorder="1"/>
    <xf numFmtId="0" fontId="1" fillId="0" borderId="2" xfId="0" applyFont="1" applyBorder="1"/>
    <xf numFmtId="5" fontId="1" fillId="0" borderId="0" xfId="1" applyNumberFormat="1" applyFont="1" applyAlignment="1">
      <alignment horizontal="center"/>
    </xf>
    <xf numFmtId="5" fontId="1" fillId="0" borderId="2" xfId="1" applyNumberFormat="1" applyFont="1" applyBorder="1" applyAlignment="1">
      <alignment horizontal="center"/>
    </xf>
    <xf numFmtId="0" fontId="7" fillId="2" borderId="3" xfId="2" applyFont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0" fontId="7" fillId="2" borderId="6" xfId="2" applyFont="1" applyBorder="1"/>
    <xf numFmtId="165" fontId="7" fillId="2" borderId="6" xfId="2" applyNumberFormat="1" applyFont="1" applyBorder="1"/>
    <xf numFmtId="2" fontId="7" fillId="2" borderId="6" xfId="2" applyNumberFormat="1" applyFont="1" applyBorder="1"/>
    <xf numFmtId="0" fontId="7" fillId="2" borderId="0" xfId="2" applyFont="1" applyBorder="1"/>
    <xf numFmtId="165" fontId="7" fillId="2" borderId="0" xfId="2" applyNumberFormat="1" applyFont="1" applyBorder="1"/>
    <xf numFmtId="2" fontId="7" fillId="2" borderId="0" xfId="2" applyNumberFormat="1" applyFont="1" applyBorder="1"/>
    <xf numFmtId="164" fontId="1" fillId="3" borderId="1" xfId="1" applyNumberFormat="1" applyFont="1" applyFill="1" applyBorder="1" applyAlignment="1">
      <alignment horizontal="center"/>
    </xf>
  </cellXfs>
  <cellStyles count="3">
    <cellStyle name="Calculation" xfId="2" builtinId="22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F8B7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086109428629114"/>
          <c:y val="5.5555555555555552E-2"/>
          <c:w val="0.5049722495625546"/>
          <c:h val="0.80952380952380953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'Figure 1'!$B$24</c:f>
              <c:strCache>
                <c:ptCount val="1"/>
                <c:pt idx="0">
                  <c:v>Enrollees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B08-4539-816F-5E5C51EFAC67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B08-4539-816F-5E5C51EFAC67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B08-4539-816F-5E5C51EFAC67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B08-4539-816F-5E5C51EFAC6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08-4539-816F-5E5C51EFAC6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B08-4539-816F-5E5C51EFAC6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08-4539-816F-5E5C51EFAC67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B08-4539-816F-5E5C51EFAC67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08-4539-816F-5E5C51EFAC6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B08-4539-816F-5E5C51EFAC67}"/>
                </c:ext>
              </c:extLst>
            </c:dLbl>
            <c:dLbl>
              <c:idx val="2"/>
              <c:layout>
                <c:manualLayout>
                  <c:x val="-2.136752136752176E-3"/>
                  <c:y val="-1.455009646630856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7B08-4539-816F-5E5C51EFAC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B08-4539-816F-5E5C51EFAC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08-4539-816F-5E5C51EFAC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08-4539-816F-5E5C51EFAC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08-4539-816F-5E5C51EFAC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08-4539-816F-5E5C51EFAC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08-4539-816F-5E5C51EFAC67}"/>
                </c:ext>
              </c:extLst>
            </c:dLbl>
            <c:dLbl>
              <c:idx val="9"/>
              <c:layout>
                <c:manualLayout>
                  <c:x val="2.14263866119834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B08-4539-816F-5E5C51EFA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1'!$A$25:$A$35</c:f>
              <c:numCache>
                <c:formatCode>"$"#,##0_);[Red]\("$"#,##0\)</c:formatCode>
                <c:ptCount val="11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</c:numCache>
            </c:numRef>
          </c:cat>
          <c:val>
            <c:numRef>
              <c:f>'Figure 1'!$B$25:$B$34</c:f>
              <c:numCache>
                <c:formatCode>0%</c:formatCode>
                <c:ptCount val="10"/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8-4539-816F-5E5C51EFAC67}"/>
            </c:ext>
          </c:extLst>
        </c:ser>
        <c:ser>
          <c:idx val="0"/>
          <c:order val="1"/>
          <c:tx>
            <c:strRef>
              <c:f>'Figure 1'!$C$24</c:f>
              <c:strCache>
                <c:ptCount val="1"/>
                <c:pt idx="0">
                  <c:v>Plans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9F8B79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08-4539-816F-5E5C51EFAC67}"/>
              </c:ext>
            </c:extLst>
          </c:dPt>
          <c:dPt>
            <c:idx val="2"/>
            <c:invertIfNegative val="0"/>
            <c:bubble3D val="0"/>
            <c:spPr>
              <a:solidFill>
                <a:srgbClr val="9F8B79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08-4539-816F-5E5C51EFAC67}"/>
              </c:ext>
            </c:extLst>
          </c:dPt>
          <c:dPt>
            <c:idx val="3"/>
            <c:invertIfNegative val="0"/>
            <c:bubble3D val="0"/>
            <c:spPr>
              <a:solidFill>
                <a:srgbClr val="9F8B79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7B08-4539-816F-5E5C51EFAC6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7B08-4539-816F-5E5C51EFAC6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08-4539-816F-5E5C51EFAC6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B08-4539-816F-5E5C51EFAC67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08-4539-816F-5E5C51EFAC67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B08-4539-816F-5E5C51EFAC6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08-4539-816F-5E5C51EFAC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B08-4539-816F-5E5C51EFAC67}"/>
                </c:ext>
              </c:extLst>
            </c:dLbl>
            <c:dLbl>
              <c:idx val="2"/>
              <c:layout>
                <c:manualLayout>
                  <c:x val="-2.1426386611984615E-3"/>
                  <c:y val="2.724588281813886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983084964395923E-2"/>
                      <c:h val="7.47727239274908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B08-4539-816F-5E5C51EFAC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B08-4539-816F-5E5C51EFAC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08-4539-816F-5E5C51EFAC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08-4539-816F-5E5C51EFAC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08-4539-816F-5E5C51EFAC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08-4539-816F-5E5C51EFAC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08-4539-816F-5E5C51EFA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1'!$A$25:$A$35</c:f>
              <c:numCache>
                <c:formatCode>"$"#,##0_);[Red]\("$"#,##0\)</c:formatCode>
                <c:ptCount val="11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</c:numCache>
            </c:numRef>
          </c:cat>
          <c:val>
            <c:numRef>
              <c:f>'Figure 1'!$C$25:$C$34</c:f>
              <c:numCache>
                <c:formatCode>0%</c:formatCode>
                <c:ptCount val="10"/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08-4539-816F-5E5C51EFAC67}"/>
            </c:ext>
          </c:extLst>
        </c:ser>
        <c:ser>
          <c:idx val="1"/>
          <c:order val="2"/>
          <c:tx>
            <c:strRef>
              <c:f>'Figure 1'!$D$24</c:f>
              <c:strCache>
                <c:ptCount val="1"/>
                <c:pt idx="0">
                  <c:v>Medicare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1'!$A$25:$A$35</c:f>
              <c:numCache>
                <c:formatCode>"$"#,##0_);[Red]\("$"#,##0\)</c:formatCode>
                <c:ptCount val="11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</c:numCache>
            </c:numRef>
          </c:cat>
          <c:val>
            <c:numRef>
              <c:f>'Figure 1'!$D$25:$D$35</c:f>
              <c:numCache>
                <c:formatCode>0%</c:formatCode>
                <c:ptCount val="11"/>
                <c:pt idx="9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08-4539-816F-5E5C51EFA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3997640"/>
        <c:axId val="373998296"/>
      </c:barChart>
      <c:catAx>
        <c:axId val="373997640"/>
        <c:scaling>
          <c:orientation val="minMax"/>
        </c:scaling>
        <c:delete val="0"/>
        <c:axPos val="l"/>
        <c:numFmt formatCode="&quot;$&quot;#,##0_);[Red]\(&quot;$&quot;#,##0\)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3998296"/>
        <c:crosses val="autoZero"/>
        <c:auto val="1"/>
        <c:lblAlgn val="ctr"/>
        <c:lblOffset val="100"/>
        <c:noMultiLvlLbl val="0"/>
      </c:catAx>
      <c:valAx>
        <c:axId val="373998296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3997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36636836260852007"/>
          <c:y val="0.9375568678915136"/>
          <c:w val="0.3970931758530184"/>
          <c:h val="4.9489126359205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30314960629922"/>
          <c:y val="2.8561429821272341E-2"/>
          <c:w val="0.82969685039370078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1111111111111112E-2"/>
                  <c:y val="3.9682539682538952E-3"/>
                </c:manualLayout>
              </c:layout>
              <c:tx>
                <c:rich>
                  <a:bodyPr/>
                  <a:lstStyle/>
                  <a:p>
                    <a:fld id="{6FCE1F58-CA18-4534-A8E3-3C6DB65F885D}" type="VALUE">
                      <a:rPr lang="en-US" sz="1200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D9F-834C-9EEB-6FFC67094AA6}"/>
                </c:ext>
              </c:extLst>
            </c:dLbl>
            <c:dLbl>
              <c:idx val="1"/>
              <c:layout>
                <c:manualLayout>
                  <c:x val="-8.3333333333333332E-3"/>
                  <c:y val="7.9365079365078632E-3"/>
                </c:manualLayout>
              </c:layout>
              <c:tx>
                <c:rich>
                  <a:bodyPr/>
                  <a:lstStyle/>
                  <a:p>
                    <a:fld id="{F1A09AB4-0B8B-4291-B485-CA41ED890CDA}" type="VALUE">
                      <a:rPr lang="en-US" sz="120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D9F-834C-9EEB-6FFC67094AA6}"/>
                </c:ext>
              </c:extLst>
            </c:dLbl>
            <c:dLbl>
              <c:idx val="2"/>
              <c:layout>
                <c:manualLayout>
                  <c:x val="-5.5555555555556572E-3"/>
                  <c:y val="0"/>
                </c:manualLayout>
              </c:layout>
              <c:tx>
                <c:rich>
                  <a:bodyPr/>
                  <a:lstStyle/>
                  <a:p>
                    <a:fld id="{BC8BBB08-D7DA-41DF-8643-EEC2672F3D01}" type="VALUE">
                      <a:rPr lang="en-US" sz="120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9F-834C-9EEB-6FFC67094A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2'!$B$24,'Figure 2'!$D$24,'Figure 2'!$F$24)</c:f>
              <c:strCache>
                <c:ptCount val="3"/>
                <c:pt idx="0">
                  <c:v>Low</c:v>
                </c:pt>
                <c:pt idx="1">
                  <c:v>Intermediate</c:v>
                </c:pt>
                <c:pt idx="2">
                  <c:v>High</c:v>
                </c:pt>
              </c:strCache>
            </c:strRef>
          </c:cat>
          <c:val>
            <c:numRef>
              <c:f>('Figure 2'!$B$25,'Figure 2'!$D$25,'Figure 2'!$F$25)</c:f>
              <c:numCache>
                <c:formatCode>_("$"* #,##0_);_("$"* \(#,##0\);_("$"* "-"??_);_(@_)</c:formatCode>
                <c:ptCount val="3"/>
                <c:pt idx="0">
                  <c:v>23380.504316578801</c:v>
                </c:pt>
                <c:pt idx="1">
                  <c:v>34782.776043554659</c:v>
                </c:pt>
                <c:pt idx="2">
                  <c:v>57128.962317524441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9F-834C-9EEB-6FFC67094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911584"/>
        <c:axId val="658911912"/>
      </c:barChart>
      <c:catAx>
        <c:axId val="6589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8911912"/>
        <c:crosses val="autoZero"/>
        <c:auto val="1"/>
        <c:lblAlgn val="ctr"/>
        <c:lblOffset val="100"/>
        <c:noMultiLvlLbl val="0"/>
      </c:catAx>
      <c:valAx>
        <c:axId val="6589119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8911584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11"/>
          <c:y val="2.636920384951881E-2"/>
          <c:w val="0.8591388888888889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3'!$A$25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3'!$B$24:$D$24</c:f>
              <c:strCache>
                <c:ptCount val="3"/>
                <c:pt idx="0">
                  <c:v>Low</c:v>
                </c:pt>
                <c:pt idx="1">
                  <c:v>Intermediate</c:v>
                </c:pt>
                <c:pt idx="2">
                  <c:v>High</c:v>
                </c:pt>
              </c:strCache>
            </c:strRef>
          </c:cat>
          <c:val>
            <c:numRef>
              <c:f>'Figure 3'!$B$25:$D$25</c:f>
              <c:numCache>
                <c:formatCode>"$"#,##0_);\("$"#,##0\)</c:formatCode>
                <c:ptCount val="3"/>
                <c:pt idx="0">
                  <c:v>24650.435739228386</c:v>
                </c:pt>
                <c:pt idx="1">
                  <c:v>37103.43449465141</c:v>
                </c:pt>
                <c:pt idx="2">
                  <c:v>61989.889097603416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A-EF41-8BAF-AA534B924FD6}"/>
            </c:ext>
          </c:extLst>
        </c:ser>
        <c:ser>
          <c:idx val="1"/>
          <c:order val="1"/>
          <c:tx>
            <c:strRef>
              <c:f>'Figure 3'!$A$26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66E-2"/>
                  <c:y val="1.1904761904761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2A-EF41-8BAF-AA534B924FD6}"/>
                </c:ext>
              </c:extLst>
            </c:dLbl>
            <c:dLbl>
              <c:idx val="1"/>
              <c:layout>
                <c:manualLayout>
                  <c:x val="2.2222222222222223E-2"/>
                  <c:y val="1.1904761904761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2A-EF41-8BAF-AA534B924FD6}"/>
                </c:ext>
              </c:extLst>
            </c:dLbl>
            <c:dLbl>
              <c:idx val="2"/>
              <c:layout>
                <c:manualLayout>
                  <c:x val="1.9444444444444545E-2"/>
                  <c:y val="7.93650793650789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2A-EF41-8BAF-AA534B924F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3'!$B$24:$D$24</c:f>
              <c:strCache>
                <c:ptCount val="3"/>
                <c:pt idx="0">
                  <c:v>Low</c:v>
                </c:pt>
                <c:pt idx="1">
                  <c:v>Intermediate</c:v>
                </c:pt>
                <c:pt idx="2">
                  <c:v>High</c:v>
                </c:pt>
              </c:strCache>
            </c:strRef>
          </c:cat>
          <c:val>
            <c:numRef>
              <c:f>'Figure 3'!$B$26:$D$26</c:f>
              <c:numCache>
                <c:formatCode>"$"#,##0_);\("$"#,##0\)</c:formatCode>
                <c:ptCount val="3"/>
                <c:pt idx="0">
                  <c:v>22240.965246496635</c:v>
                </c:pt>
                <c:pt idx="1">
                  <c:v>32741.564974324931</c:v>
                </c:pt>
                <c:pt idx="2">
                  <c:v>52951.657671016699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2A-EF41-8BAF-AA534B9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7384960"/>
        <c:axId val="187386496"/>
      </c:barChart>
      <c:catAx>
        <c:axId val="1873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7386496"/>
        <c:crosses val="autoZero"/>
        <c:auto val="1"/>
        <c:lblAlgn val="ctr"/>
        <c:lblOffset val="100"/>
        <c:noMultiLvlLbl val="0"/>
      </c:catAx>
      <c:valAx>
        <c:axId val="1873864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7384960"/>
        <c:crosses val="autoZero"/>
        <c:crossBetween val="between"/>
        <c:majorUnit val="25000"/>
      </c:valAx>
    </c:plotArea>
    <c:legend>
      <c:legendPos val="b"/>
      <c:layout>
        <c:manualLayout>
          <c:xMode val="edge"/>
          <c:yMode val="edge"/>
          <c:x val="0.1781205887547119"/>
          <c:y val="6.3083028740474209E-2"/>
          <c:w val="0.3771542710293464"/>
          <c:h val="6.4115423072115985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17780</xdr:rowOff>
    </xdr:from>
    <xdr:to>
      <xdr:col>10</xdr:col>
      <xdr:colOff>381000</xdr:colOff>
      <xdr:row>18</xdr:row>
      <xdr:rowOff>17780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0.27778</cdr:x>
      <cdr:y>0.04545</cdr:y>
    </cdr:from>
    <cdr:to>
      <cdr:x>0.29461</cdr:x>
      <cdr:y>0.06392</cdr:y>
    </cdr:to>
    <cdr:sp macro="" textlink="">
      <cdr:nvSpPr>
        <cdr:cNvPr id="36" name="Rectangle 35"/>
        <cdr:cNvSpPr/>
      </cdr:nvSpPr>
      <cdr:spPr>
        <a:xfrm xmlns:a="http://schemas.openxmlformats.org/drawingml/2006/main">
          <a:off x="1646465" y="145143"/>
          <a:ext cx="99785" cy="589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0.00091</cdr:x>
      <cdr:y>0.82156</cdr:y>
    </cdr:from>
    <cdr:to>
      <cdr:x>0.14835</cdr:x>
      <cdr:y>0.89895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91" y="2623371"/>
          <a:ext cx="873891" cy="247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Deductible</a:t>
          </a:r>
        </a:p>
      </cdr:txBody>
    </cdr:sp>
  </cdr:relSizeAnchor>
  <cdr:relSizeAnchor xmlns:cdr="http://schemas.openxmlformats.org/drawingml/2006/chartDrawing">
    <cdr:from>
      <cdr:x>0.81597</cdr:x>
      <cdr:y>0.77422</cdr:y>
    </cdr:from>
    <cdr:to>
      <cdr:x>0.99038</cdr:x>
      <cdr:y>0.91964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969000" y="2517144"/>
          <a:ext cx="1275828" cy="4727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Deductible: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$415</a:t>
          </a:r>
        </a:p>
      </cdr:txBody>
    </cdr:sp>
  </cdr:relSizeAnchor>
  <cdr:relSizeAnchor xmlns:cdr="http://schemas.openxmlformats.org/drawingml/2006/chartDrawing">
    <cdr:from>
      <cdr:x>0.0016</cdr:x>
      <cdr:y>0.62897</cdr:y>
    </cdr:from>
    <cdr:to>
      <cdr:x>0.2094</cdr:x>
      <cdr:y>0.7619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525" y="2012950"/>
          <a:ext cx="1235076" cy="42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Initial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coverage period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0.00167</cdr:x>
      <cdr:y>0.40731</cdr:y>
    </cdr:from>
    <cdr:to>
      <cdr:x>0.20947</cdr:x>
      <cdr:y>0.48469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926" y="1300598"/>
          <a:ext cx="1231683" cy="247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Coverage gap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0.0016</cdr:x>
      <cdr:y>0.04563</cdr:y>
    </cdr:from>
    <cdr:to>
      <cdr:x>0.2078</cdr:x>
      <cdr:y>0.12302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524" y="146050"/>
          <a:ext cx="1225551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Catastrophic</a:t>
          </a:r>
          <a:r>
            <a:rPr lang="en-US" sz="1300" baseline="0">
              <a:latin typeface="ScalaOT-Regular" panose="02010504040101020104" pitchFamily="2" charset="77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coverage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0.0016</cdr:x>
      <cdr:y>0</cdr:y>
    </cdr:from>
    <cdr:to>
      <cdr:x>0.18109</cdr:x>
      <cdr:y>0.07734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9525" y="0"/>
          <a:ext cx="1066800" cy="247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Benefit phase: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0.15136</cdr:x>
      <cdr:y>0.04762</cdr:y>
    </cdr:from>
    <cdr:to>
      <cdr:x>0.29865</cdr:x>
      <cdr:y>0.13569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899610" y="152400"/>
          <a:ext cx="875469" cy="2818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Total drug </a:t>
          </a:r>
        </a:p>
        <a:p xmlns:a="http://schemas.openxmlformats.org/drawingml/2006/main">
          <a:pPr algn="ctr"/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costs: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0.42134</cdr:x>
      <cdr:y>0.87723</cdr:y>
    </cdr:from>
    <cdr:to>
      <cdr:x>0.70833</cdr:x>
      <cdr:y>0.94048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504280" y="2807494"/>
          <a:ext cx="1705769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Share of costs paid by: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0.38363</cdr:x>
      <cdr:y>0.87202</cdr:y>
    </cdr:from>
    <cdr:to>
      <cdr:x>0.75601</cdr:x>
      <cdr:y>0.99107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2595880" y="2835111"/>
          <a:ext cx="2519680" cy="387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0.2893</cdr:x>
      <cdr:y>0.03571</cdr:y>
    </cdr:from>
    <cdr:to>
      <cdr:x>0.2893</cdr:x>
      <cdr:y>0.86465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DBE05AE6-5406-7349-944B-BA1F77CBDE8F}"/>
            </a:ext>
          </a:extLst>
        </cdr:cNvPr>
        <cdr:cNvCxnSpPr/>
      </cdr:nvCxnSpPr>
      <cdr:spPr>
        <a:xfrm xmlns:a="http://schemas.openxmlformats.org/drawingml/2006/main" flipV="1">
          <a:off x="2116295" y="116100"/>
          <a:ext cx="0" cy="2695050"/>
        </a:xfrm>
        <a:prstGeom xmlns:a="http://schemas.openxmlformats.org/drawingml/2006/main" prst="straightConnector1">
          <a:avLst/>
        </a:prstGeom>
        <a:ln xmlns:a="http://schemas.openxmlformats.org/drawingml/2006/main" w="31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0.81667</cdr:x>
      <cdr:y>0.53571</cdr:y>
    </cdr:from>
    <cdr:to>
      <cdr:x>0.9984</cdr:x>
      <cdr:y>0.78274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74080" y="1741700"/>
          <a:ext cx="1329417" cy="803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Initial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coverage limit: $3,820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0.81667</cdr:x>
      <cdr:y>0.12897</cdr:y>
    </cdr:from>
    <cdr:to>
      <cdr:x>1</cdr:x>
      <cdr:y>0.26488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974080" y="419307"/>
          <a:ext cx="1341120" cy="441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Catastrophic coverage threshold: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$8,140*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0.29097</cdr:x>
      <cdr:y>0.23047</cdr:y>
    </cdr:from>
    <cdr:to>
      <cdr:x>0.56111</cdr:x>
      <cdr:y>0.54762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2128520" y="749304"/>
          <a:ext cx="1976120" cy="1031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Brand-name drugs:</a:t>
          </a:r>
        </a:p>
        <a:p xmlns:a="http://schemas.openxmlformats.org/drawingml/2006/main">
          <a:pPr algn="ctr"/>
          <a:r>
            <a:rPr lang="en-US" sz="13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70%: Manufacturer  </a:t>
          </a:r>
          <a:br>
            <a:rPr lang="en-US" sz="13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3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discount</a:t>
          </a:r>
        </a:p>
        <a:p xmlns:a="http://schemas.openxmlformats.org/drawingml/2006/main">
          <a:pPr algn="ctr"/>
          <a:r>
            <a:rPr lang="en-US" sz="13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25%: Enrollee share</a:t>
          </a:r>
        </a:p>
        <a:p xmlns:a="http://schemas.openxmlformats.org/drawingml/2006/main">
          <a:pPr algn="ctr"/>
          <a:r>
            <a:rPr lang="en-US" sz="1300" i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5%: Plan share</a:t>
          </a:r>
          <a:endParaRPr lang="en-US" sz="1300" i="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0.5626</cdr:x>
      <cdr:y>0.2972</cdr:y>
    </cdr:from>
    <cdr:to>
      <cdr:x>0.79583</cdr:x>
      <cdr:y>0.48966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115565" y="966265"/>
          <a:ext cx="1706116" cy="625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Generic drugs:</a:t>
          </a:r>
        </a:p>
        <a:p xmlns:a="http://schemas.openxmlformats.org/drawingml/2006/main">
          <a:pPr algn="ctr"/>
          <a:r>
            <a:rPr lang="en-US" sz="13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37%: Enrollee share</a:t>
          </a:r>
        </a:p>
        <a:p xmlns:a="http://schemas.openxmlformats.org/drawingml/2006/main">
          <a:pPr algn="ctr"/>
          <a:r>
            <a:rPr lang="en-US" sz="13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63%: Plan share</a:t>
          </a:r>
          <a:endParaRPr lang="en-US" sz="1300" i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0.00084</cdr:x>
      <cdr:y>0.17546</cdr:y>
    </cdr:from>
    <cdr:to>
      <cdr:x>0.82222</cdr:x>
      <cdr:y>0.17546</cdr:y>
    </cdr:to>
    <cdr:cxnSp macro="">
      <cdr:nvCxnSpPr>
        <cdr:cNvPr id="20" name="Straight Arrow Connector 19">
          <a:extLst xmlns:a="http://schemas.openxmlformats.org/drawingml/2006/main">
            <a:ext uri="{FF2B5EF4-FFF2-40B4-BE49-F238E27FC236}">
              <a16:creationId xmlns:a16="http://schemas.microsoft.com/office/drawing/2014/main" id="{537D576A-8154-DF41-96B1-3110FAB7879F}"/>
            </a:ext>
          </a:extLst>
        </cdr:cNvPr>
        <cdr:cNvCxnSpPr/>
      </cdr:nvCxnSpPr>
      <cdr:spPr>
        <a:xfrm xmlns:a="http://schemas.openxmlformats.org/drawingml/2006/main">
          <a:off x="6145" y="570456"/>
          <a:ext cx="600857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0.29079</cdr:x>
      <cdr:y>0.77679</cdr:y>
    </cdr:from>
    <cdr:to>
      <cdr:x>0.41736</cdr:x>
      <cdr:y>0.84141</cdr:y>
    </cdr:to>
    <cdr:sp macro="" textlink="">
      <cdr:nvSpPr>
        <cdr:cNvPr id="25" name="Rectangle 24"/>
        <cdr:cNvSpPr/>
      </cdr:nvSpPr>
      <cdr:spPr>
        <a:xfrm xmlns:a="http://schemas.openxmlformats.org/drawingml/2006/main">
          <a:off x="2127187" y="2525500"/>
          <a:ext cx="925893" cy="210080"/>
        </a:xfrm>
        <a:prstGeom xmlns:a="http://schemas.openxmlformats.org/drawingml/2006/main" prst="rect">
          <a:avLst/>
        </a:prstGeom>
        <a:solidFill xmlns:a="http://schemas.openxmlformats.org/drawingml/2006/main">
          <a:srgbClr val="8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0.42628</cdr:x>
      <cdr:y>0.78571</cdr:y>
    </cdr:from>
    <cdr:to>
      <cdr:x>0.79583</cdr:x>
      <cdr:y>0.82725</cdr:y>
    </cdr:to>
    <cdr:sp macro="" textlink="">
      <cdr:nvSpPr>
        <cdr:cNvPr id="26" name="Rectangle 25"/>
        <cdr:cNvSpPr/>
      </cdr:nvSpPr>
      <cdr:spPr>
        <a:xfrm xmlns:a="http://schemas.openxmlformats.org/drawingml/2006/main">
          <a:off x="3118323" y="2554500"/>
          <a:ext cx="2703357" cy="135055"/>
        </a:xfrm>
        <a:prstGeom xmlns:a="http://schemas.openxmlformats.org/drawingml/2006/main" prst="rect">
          <a:avLst/>
        </a:prstGeom>
        <a:solidFill xmlns:a="http://schemas.openxmlformats.org/drawingml/2006/main">
          <a:srgbClr val="9F8B79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0.00107</cdr:x>
      <cdr:y>0.58166</cdr:y>
    </cdr:from>
    <cdr:to>
      <cdr:x>0.82292</cdr:x>
      <cdr:y>0.58166</cdr:y>
    </cdr:to>
    <cdr:cxnSp macro="">
      <cdr:nvCxnSpPr>
        <cdr:cNvPr id="34" name="Straight Arrow Connector 33">
          <a:extLst xmlns:a="http://schemas.openxmlformats.org/drawingml/2006/main">
            <a:ext uri="{FF2B5EF4-FFF2-40B4-BE49-F238E27FC236}">
              <a16:creationId xmlns:a16="http://schemas.microsoft.com/office/drawing/2014/main" id="{F4EBE713-CD0D-334E-9FF6-836AE9D29289}"/>
            </a:ext>
          </a:extLst>
        </cdr:cNvPr>
        <cdr:cNvCxnSpPr/>
      </cdr:nvCxnSpPr>
      <cdr:spPr>
        <a:xfrm xmlns:a="http://schemas.openxmlformats.org/drawingml/2006/main">
          <a:off x="7827" y="1891093"/>
          <a:ext cx="6011973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0.56075</cdr:x>
      <cdr:y>0.17871</cdr:y>
    </cdr:from>
    <cdr:to>
      <cdr:x>0.56075</cdr:x>
      <cdr:y>0.58049</cdr:y>
    </cdr:to>
    <cdr:cxnSp macro="">
      <cdr:nvCxnSpPr>
        <cdr:cNvPr id="38" name="Straight Connector 37">
          <a:extLst xmlns:a="http://schemas.openxmlformats.org/drawingml/2006/main">
            <a:ext uri="{FF2B5EF4-FFF2-40B4-BE49-F238E27FC236}">
              <a16:creationId xmlns:a16="http://schemas.microsoft.com/office/drawing/2014/main" id="{07D20BB8-5FDF-A74B-B3EB-19A5C4D9651A}"/>
            </a:ext>
          </a:extLst>
        </cdr:cNvPr>
        <cdr:cNvCxnSpPr/>
      </cdr:nvCxnSpPr>
      <cdr:spPr>
        <a:xfrm xmlns:a="http://schemas.openxmlformats.org/drawingml/2006/main">
          <a:off x="3323736" y="570636"/>
          <a:ext cx="0" cy="128295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0.0012</cdr:x>
      <cdr:y>0.81921</cdr:y>
    </cdr:from>
    <cdr:to>
      <cdr:x>0.82292</cdr:x>
      <cdr:y>0.81921</cdr:y>
    </cdr:to>
    <cdr:cxnSp macro="">
      <cdr:nvCxnSpPr>
        <cdr:cNvPr id="45" name="Straight Arrow Connector 44">
          <a:extLst xmlns:a="http://schemas.openxmlformats.org/drawingml/2006/main">
            <a:ext uri="{FF2B5EF4-FFF2-40B4-BE49-F238E27FC236}">
              <a16:creationId xmlns:a16="http://schemas.microsoft.com/office/drawing/2014/main" id="{06C7990A-72A2-E04A-B840-A3EC8BE578C9}"/>
            </a:ext>
          </a:extLst>
        </cdr:cNvPr>
        <cdr:cNvCxnSpPr/>
      </cdr:nvCxnSpPr>
      <cdr:spPr>
        <a:xfrm xmlns:a="http://schemas.openxmlformats.org/drawingml/2006/main">
          <a:off x="8778" y="2663416"/>
          <a:ext cx="6011022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0.29067</cdr:x>
      <cdr:y>0.821</cdr:y>
    </cdr:from>
    <cdr:to>
      <cdr:x>0.79653</cdr:x>
      <cdr:y>0.86537</cdr:y>
    </cdr:to>
    <cdr:sp macro="" textlink="">
      <cdr:nvSpPr>
        <cdr:cNvPr id="71" name="TextBox 10"/>
        <cdr:cNvSpPr txBox="1"/>
      </cdr:nvSpPr>
      <cdr:spPr>
        <a:xfrm xmlns:a="http://schemas.openxmlformats.org/drawingml/2006/main">
          <a:off x="2126309" y="2669235"/>
          <a:ext cx="3700451" cy="144256"/>
        </a:xfrm>
        <a:prstGeom xmlns:a="http://schemas.openxmlformats.org/drawingml/2006/main" prst="rect">
          <a:avLst/>
        </a:prstGeom>
        <a:solidFill xmlns:a="http://schemas.openxmlformats.org/drawingml/2006/main">
          <a:srgbClr val="800000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0" bIns="73152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1300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0.79496</cdr:x>
      <cdr:y>0.17445</cdr:y>
    </cdr:from>
    <cdr:to>
      <cdr:x>0.79496</cdr:x>
      <cdr:y>0.86195</cdr:y>
    </cdr:to>
    <cdr:cxnSp macro="">
      <cdr:nvCxnSpPr>
        <cdr:cNvPr id="72" name="Straight Connector 71">
          <a:extLst xmlns:a="http://schemas.openxmlformats.org/drawingml/2006/main">
            <a:ext uri="{FF2B5EF4-FFF2-40B4-BE49-F238E27FC236}">
              <a16:creationId xmlns:a16="http://schemas.microsoft.com/office/drawing/2014/main" id="{78224DAB-A40E-5140-A80C-711BED4E4CF0}"/>
            </a:ext>
          </a:extLst>
        </cdr:cNvPr>
        <cdr:cNvCxnSpPr/>
      </cdr:nvCxnSpPr>
      <cdr:spPr>
        <a:xfrm xmlns:a="http://schemas.openxmlformats.org/drawingml/2006/main">
          <a:off x="5815316" y="567188"/>
          <a:ext cx="0" cy="223520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0.52177</cdr:x>
      <cdr:y>0.8</cdr:y>
    </cdr:from>
    <cdr:to>
      <cdr:x>0.61186</cdr:x>
      <cdr:y>0.95313</cdr:y>
    </cdr:to>
    <cdr:sp macro="" textlink="">
      <cdr:nvSpPr>
        <cdr:cNvPr id="27" name="TextBox 1">
          <a:extLst xmlns:a="http://schemas.openxmlformats.org/drawingml/2006/main">
            <a:ext uri="{FF2B5EF4-FFF2-40B4-BE49-F238E27FC236}">
              <a16:creationId xmlns:a16="http://schemas.microsoft.com/office/drawing/2014/main" id="{B976F305-7CF9-A649-B861-5BFD2BCA6CB3}"/>
            </a:ext>
          </a:extLst>
        </cdr:cNvPr>
        <cdr:cNvSpPr txBox="1"/>
      </cdr:nvSpPr>
      <cdr:spPr>
        <a:xfrm xmlns:a="http://schemas.openxmlformats.org/drawingml/2006/main">
          <a:off x="3530600" y="2600961"/>
          <a:ext cx="609600" cy="497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100%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28575</xdr:rowOff>
    </xdr:from>
    <xdr:to>
      <xdr:col>5</xdr:col>
      <xdr:colOff>609600</xdr:colOff>
      <xdr:row>18</xdr:row>
      <xdr:rowOff>59055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30BF75-9D16-E04F-9D97-61B4E2F09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6</xdr:col>
      <xdr:colOff>297180</xdr:colOff>
      <xdr:row>18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D2C9F1-88BA-E447-B6B8-1BC772BD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Publications/Issues_in_Brief/IB_19-20%20Expected%20present%20value/Copy%20of%20Part%20D%20Per%20Capita%20Projected%20Benefits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Test"/>
      <sheetName val="Scenario Assumption"/>
      <sheetName val="Medicare Data"/>
      <sheetName val="Mortality Data"/>
      <sheetName val="Sheet1"/>
      <sheetName val="Sheet2"/>
    </sheetNames>
    <sheetDataSet>
      <sheetData sheetId="0">
        <row r="1">
          <cell r="B1" t="str">
            <v>Intermediate</v>
          </cell>
        </row>
      </sheetData>
      <sheetData sheetId="1">
        <row r="3">
          <cell r="B3">
            <v>65</v>
          </cell>
          <cell r="C3">
            <v>1.2364E-2</v>
          </cell>
          <cell r="D3">
            <v>1.11276E-2</v>
          </cell>
          <cell r="E3">
            <v>1.36004E-2</v>
          </cell>
          <cell r="H3">
            <v>65</v>
          </cell>
          <cell r="I3">
            <v>5.1000000000000004E-2</v>
          </cell>
          <cell r="J3">
            <v>0.04</v>
          </cell>
          <cell r="K3">
            <v>6.2E-2</v>
          </cell>
          <cell r="N3">
            <v>65</v>
          </cell>
          <cell r="O3">
            <v>2082.6271186440677</v>
          </cell>
          <cell r="P3">
            <v>2006.3559322033898</v>
          </cell>
          <cell r="Q3">
            <v>2169.4915254237285</v>
          </cell>
          <cell r="T3">
            <v>65</v>
          </cell>
          <cell r="U3">
            <v>328.38983050847457</v>
          </cell>
          <cell r="V3">
            <v>328.38983050847457</v>
          </cell>
          <cell r="W3">
            <v>328.38983050847457</v>
          </cell>
        </row>
        <row r="4">
          <cell r="B4">
            <v>66</v>
          </cell>
          <cell r="C4">
            <v>1.3183E-2</v>
          </cell>
          <cell r="D4">
            <v>1.1864700000000001E-2</v>
          </cell>
          <cell r="E4">
            <v>1.4501300000000002E-2</v>
          </cell>
          <cell r="H4">
            <v>66</v>
          </cell>
          <cell r="I4">
            <v>5.1000000000000004E-2</v>
          </cell>
          <cell r="J4">
            <v>0.04</v>
          </cell>
          <cell r="K4">
            <v>6.2E-2</v>
          </cell>
          <cell r="N4">
            <v>66</v>
          </cell>
          <cell r="O4">
            <v>2268.993839835729</v>
          </cell>
          <cell r="P4">
            <v>2012.3203285420943</v>
          </cell>
          <cell r="Q4">
            <v>2519.5071868583159</v>
          </cell>
          <cell r="T4">
            <v>66</v>
          </cell>
          <cell r="U4">
            <v>347.02258726899385</v>
          </cell>
          <cell r="V4">
            <v>308.00821355236138</v>
          </cell>
          <cell r="W4">
            <v>383.98357289527718</v>
          </cell>
        </row>
        <row r="5">
          <cell r="B5">
            <v>67</v>
          </cell>
          <cell r="C5">
            <v>1.40985E-2</v>
          </cell>
          <cell r="D5">
            <v>1.2688650000000001E-2</v>
          </cell>
          <cell r="E5">
            <v>1.5508350000000001E-2</v>
          </cell>
          <cell r="H5">
            <v>67</v>
          </cell>
          <cell r="I5">
            <v>5.1000000000000004E-2</v>
          </cell>
          <cell r="J5">
            <v>0.04</v>
          </cell>
          <cell r="K5">
            <v>6.2E-2</v>
          </cell>
          <cell r="N5">
            <v>67</v>
          </cell>
          <cell r="O5">
            <v>2404.3824701195217</v>
          </cell>
          <cell r="P5">
            <v>2165.3386454183265</v>
          </cell>
          <cell r="Q5">
            <v>2623.5059760956174</v>
          </cell>
          <cell r="T5">
            <v>67</v>
          </cell>
          <cell r="U5">
            <v>368.52589641434258</v>
          </cell>
          <cell r="V5">
            <v>320.71713147410361</v>
          </cell>
          <cell r="W5">
            <v>420.31872509960158</v>
          </cell>
        </row>
        <row r="6">
          <cell r="B6">
            <v>68</v>
          </cell>
          <cell r="C6">
            <v>1.51285E-2</v>
          </cell>
          <cell r="D6">
            <v>1.361565E-2</v>
          </cell>
          <cell r="E6">
            <v>1.6641349999999999E-2</v>
          </cell>
          <cell r="H6">
            <v>68</v>
          </cell>
          <cell r="I6">
            <v>5.1000000000000004E-2</v>
          </cell>
          <cell r="J6">
            <v>0.04</v>
          </cell>
          <cell r="K6">
            <v>6.2E-2</v>
          </cell>
          <cell r="N6">
            <v>68</v>
          </cell>
          <cell r="O6">
            <v>2520.3094777562865</v>
          </cell>
          <cell r="P6">
            <v>2235.9767891682786</v>
          </cell>
          <cell r="Q6">
            <v>2800.7736943907157</v>
          </cell>
          <cell r="T6">
            <v>68</v>
          </cell>
          <cell r="U6">
            <v>402.32108317214698</v>
          </cell>
          <cell r="V6">
            <v>346.2282398452611</v>
          </cell>
          <cell r="W6">
            <v>466.15087040618954</v>
          </cell>
        </row>
        <row r="7">
          <cell r="B7">
            <v>69</v>
          </cell>
          <cell r="C7">
            <v>1.62875E-2</v>
          </cell>
          <cell r="D7">
            <v>1.465875E-2</v>
          </cell>
          <cell r="E7">
            <v>1.7916250000000002E-2</v>
          </cell>
          <cell r="H7">
            <v>69</v>
          </cell>
          <cell r="I7">
            <v>5.1000000000000004E-2</v>
          </cell>
          <cell r="J7">
            <v>0.04</v>
          </cell>
          <cell r="K7">
            <v>6.2E-2</v>
          </cell>
          <cell r="N7">
            <v>69</v>
          </cell>
          <cell r="O7">
            <v>2649.155722326454</v>
          </cell>
          <cell r="P7">
            <v>2313.3208255159475</v>
          </cell>
          <cell r="Q7">
            <v>2994.3714821763606</v>
          </cell>
          <cell r="T7">
            <v>69</v>
          </cell>
          <cell r="U7">
            <v>427.76735459662291</v>
          </cell>
          <cell r="V7">
            <v>363.97748592870545</v>
          </cell>
          <cell r="W7">
            <v>499.06191369606006</v>
          </cell>
        </row>
        <row r="8">
          <cell r="B8">
            <v>70</v>
          </cell>
          <cell r="C8">
            <v>1.76475E-2</v>
          </cell>
          <cell r="D8">
            <v>1.5882750000000001E-2</v>
          </cell>
          <cell r="E8">
            <v>1.9412250000000002E-2</v>
          </cell>
          <cell r="H8">
            <v>70</v>
          </cell>
          <cell r="I8">
            <v>5.1000000000000004E-2</v>
          </cell>
          <cell r="J8">
            <v>0.04</v>
          </cell>
          <cell r="K8">
            <v>6.2E-2</v>
          </cell>
          <cell r="N8">
            <v>70</v>
          </cell>
          <cell r="O8">
            <v>2782.4497257769649</v>
          </cell>
          <cell r="P8">
            <v>2391.2248628884827</v>
          </cell>
          <cell r="Q8">
            <v>3204.7531992687386</v>
          </cell>
          <cell r="T8">
            <v>70</v>
          </cell>
          <cell r="U8">
            <v>449.72577696526508</v>
          </cell>
          <cell r="V8">
            <v>382.08409506398533</v>
          </cell>
          <cell r="W8">
            <v>531.9926873857404</v>
          </cell>
        </row>
        <row r="9">
          <cell r="B9">
            <v>71</v>
          </cell>
          <cell r="C9">
            <v>1.9182500000000002E-2</v>
          </cell>
          <cell r="D9">
            <v>1.7264250000000002E-2</v>
          </cell>
          <cell r="E9">
            <v>2.1100750000000005E-2</v>
          </cell>
          <cell r="H9">
            <v>71</v>
          </cell>
          <cell r="I9">
            <v>5.1000000000000004E-2</v>
          </cell>
          <cell r="J9">
            <v>0.04</v>
          </cell>
          <cell r="K9">
            <v>6.2E-2</v>
          </cell>
          <cell r="N9">
            <v>71</v>
          </cell>
          <cell r="O9">
            <v>2884.3416370106761</v>
          </cell>
          <cell r="P9">
            <v>2439.5017793594307</v>
          </cell>
          <cell r="Q9">
            <v>3389.6797153024909</v>
          </cell>
          <cell r="T9">
            <v>71</v>
          </cell>
          <cell r="U9">
            <v>469.75088967971527</v>
          </cell>
          <cell r="V9">
            <v>395.01779359430606</v>
          </cell>
          <cell r="W9">
            <v>562.27758007117438</v>
          </cell>
        </row>
        <row r="10">
          <cell r="B10">
            <v>72</v>
          </cell>
          <cell r="C10">
            <v>2.0808E-2</v>
          </cell>
          <cell r="D10">
            <v>1.8727199999999999E-2</v>
          </cell>
          <cell r="E10">
            <v>2.2888800000000001E-2</v>
          </cell>
          <cell r="H10">
            <v>72</v>
          </cell>
          <cell r="I10">
            <v>5.1000000000000004E-2</v>
          </cell>
          <cell r="J10">
            <v>0.04</v>
          </cell>
          <cell r="K10">
            <v>6.2E-2</v>
          </cell>
          <cell r="N10">
            <v>72</v>
          </cell>
          <cell r="O10">
            <v>3020.8333333333335</v>
          </cell>
          <cell r="P10">
            <v>2517.3611111111109</v>
          </cell>
          <cell r="Q10">
            <v>3625</v>
          </cell>
          <cell r="T10">
            <v>72</v>
          </cell>
          <cell r="U10">
            <v>503.47222222222223</v>
          </cell>
          <cell r="V10">
            <v>420.13888888888886</v>
          </cell>
          <cell r="W10">
            <v>609.375</v>
          </cell>
        </row>
        <row r="11">
          <cell r="B11">
            <v>73</v>
          </cell>
          <cell r="C11">
            <v>2.25075E-2</v>
          </cell>
          <cell r="D11">
            <v>2.025675E-2</v>
          </cell>
          <cell r="E11">
            <v>2.4758250000000002E-2</v>
          </cell>
          <cell r="H11">
            <v>73</v>
          </cell>
          <cell r="I11">
            <v>5.1000000000000004E-2</v>
          </cell>
          <cell r="J11">
            <v>0.04</v>
          </cell>
          <cell r="K11">
            <v>6.2E-2</v>
          </cell>
          <cell r="N11">
            <v>73</v>
          </cell>
          <cell r="O11">
            <v>3169.7792869269952</v>
          </cell>
          <cell r="P11">
            <v>2595.9252971137521</v>
          </cell>
          <cell r="Q11">
            <v>3881.1544991511037</v>
          </cell>
          <cell r="T11">
            <v>73</v>
          </cell>
          <cell r="U11">
            <v>516.12903225806451</v>
          </cell>
          <cell r="V11">
            <v>426.14601018675722</v>
          </cell>
          <cell r="W11">
            <v>631.57894736842104</v>
          </cell>
        </row>
        <row r="12">
          <cell r="B12">
            <v>74</v>
          </cell>
          <cell r="C12">
            <v>2.4357999999999998E-2</v>
          </cell>
          <cell r="D12">
            <v>2.1922199999999999E-2</v>
          </cell>
          <cell r="E12">
            <v>2.67938E-2</v>
          </cell>
          <cell r="H12">
            <v>74</v>
          </cell>
          <cell r="I12">
            <v>5.1000000000000004E-2</v>
          </cell>
          <cell r="J12">
            <v>0.04</v>
          </cell>
          <cell r="K12">
            <v>6.2E-2</v>
          </cell>
          <cell r="N12">
            <v>74</v>
          </cell>
          <cell r="O12">
            <v>3332.2259136212624</v>
          </cell>
          <cell r="P12">
            <v>2686.046511627907</v>
          </cell>
          <cell r="Q12">
            <v>4162.790697674418</v>
          </cell>
          <cell r="T12">
            <v>74</v>
          </cell>
          <cell r="U12">
            <v>551.49501661129568</v>
          </cell>
          <cell r="V12">
            <v>451.82724252491693</v>
          </cell>
          <cell r="W12">
            <v>684.38538205980058</v>
          </cell>
        </row>
        <row r="13">
          <cell r="B13">
            <v>75</v>
          </cell>
          <cell r="C13">
            <v>2.6568500000000002E-2</v>
          </cell>
          <cell r="D13">
            <v>2.3911650000000003E-2</v>
          </cell>
          <cell r="E13">
            <v>2.9225350000000004E-2</v>
          </cell>
          <cell r="H13">
            <v>75</v>
          </cell>
          <cell r="I13">
            <v>5.1000000000000004E-2</v>
          </cell>
          <cell r="J13">
            <v>0.04</v>
          </cell>
          <cell r="K13">
            <v>6.2E-2</v>
          </cell>
          <cell r="N13">
            <v>75</v>
          </cell>
          <cell r="O13">
            <v>3493.9192324273231</v>
          </cell>
          <cell r="P13">
            <v>2756.7368086905217</v>
          </cell>
          <cell r="Q13">
            <v>4464.0287763608494</v>
          </cell>
          <cell r="T13">
            <v>75</v>
          </cell>
          <cell r="U13">
            <v>578.34611263522197</v>
          </cell>
          <cell r="V13">
            <v>464.64437455265403</v>
          </cell>
          <cell r="W13">
            <v>733.81159893307552</v>
          </cell>
        </row>
        <row r="14">
          <cell r="B14">
            <v>76</v>
          </cell>
          <cell r="C14">
            <v>2.9165999999999997E-2</v>
          </cell>
          <cell r="D14">
            <v>2.6249399999999999E-2</v>
          </cell>
          <cell r="E14">
            <v>3.2082600000000003E-2</v>
          </cell>
          <cell r="H14">
            <v>76</v>
          </cell>
          <cell r="I14">
            <v>5.1000000000000004E-2</v>
          </cell>
          <cell r="J14">
            <v>0.04</v>
          </cell>
          <cell r="K14">
            <v>6.2E-2</v>
          </cell>
          <cell r="N14">
            <v>76</v>
          </cell>
          <cell r="O14">
            <v>3663.4585766903151</v>
          </cell>
          <cell r="P14">
            <v>2829.2875046990102</v>
          </cell>
          <cell r="Q14">
            <v>4787.065784333201</v>
          </cell>
          <cell r="T14">
            <v>76</v>
          </cell>
          <cell r="U14">
            <v>606.50453027760318</v>
          </cell>
          <cell r="V14">
            <v>477.8250943811143</v>
          </cell>
          <cell r="W14">
            <v>786.8073702977855</v>
          </cell>
        </row>
        <row r="15">
          <cell r="B15">
            <v>77</v>
          </cell>
          <cell r="C15">
            <v>3.1989999999999998E-2</v>
          </cell>
          <cell r="D15">
            <v>2.8790999999999997E-2</v>
          </cell>
          <cell r="E15">
            <v>3.5188999999999998E-2</v>
          </cell>
          <cell r="H15">
            <v>77</v>
          </cell>
          <cell r="I15">
            <v>5.1000000000000004E-2</v>
          </cell>
          <cell r="J15">
            <v>0.04</v>
          </cell>
          <cell r="K15">
            <v>6.2E-2</v>
          </cell>
          <cell r="N15">
            <v>77</v>
          </cell>
          <cell r="O15">
            <v>3841.2246678644419</v>
          </cell>
          <cell r="P15">
            <v>2903.7475608882469</v>
          </cell>
          <cell r="Q15">
            <v>5133.4791892213452</v>
          </cell>
          <cell r="T15">
            <v>77</v>
          </cell>
          <cell r="U15">
            <v>636.03392019212424</v>
          </cell>
          <cell r="V15">
            <v>491.37971602505144</v>
          </cell>
          <cell r="W15">
            <v>843.63048888162371</v>
          </cell>
        </row>
        <row r="16">
          <cell r="B16">
            <v>78</v>
          </cell>
          <cell r="C16">
            <v>3.5004E-2</v>
          </cell>
          <cell r="D16">
            <v>3.15036E-2</v>
          </cell>
          <cell r="E16">
            <v>3.8504400000000001E-2</v>
          </cell>
          <cell r="H16">
            <v>78</v>
          </cell>
          <cell r="I16">
            <v>5.1000000000000004E-2</v>
          </cell>
          <cell r="J16">
            <v>0.04</v>
          </cell>
          <cell r="K16">
            <v>6.2E-2</v>
          </cell>
          <cell r="N16">
            <v>78</v>
          </cell>
          <cell r="O16">
            <v>4027.6167015761466</v>
          </cell>
          <cell r="P16">
            <v>2980.1672270352897</v>
          </cell>
          <cell r="Q16">
            <v>5504.9606112399269</v>
          </cell>
          <cell r="T16">
            <v>78</v>
          </cell>
          <cell r="U16">
            <v>667.00103204472339</v>
          </cell>
          <cell r="V16">
            <v>505.31884608026877</v>
          </cell>
          <cell r="W16">
            <v>904.55736516713534</v>
          </cell>
        </row>
        <row r="17">
          <cell r="B17">
            <v>79</v>
          </cell>
          <cell r="C17">
            <v>3.8322499999999995E-2</v>
          </cell>
          <cell r="D17">
            <v>3.449025E-2</v>
          </cell>
          <cell r="E17">
            <v>4.2154749999999998E-2</v>
          </cell>
          <cell r="H17">
            <v>79</v>
          </cell>
          <cell r="I17">
            <v>5.1000000000000004E-2</v>
          </cell>
          <cell r="J17">
            <v>0.04</v>
          </cell>
          <cell r="K17">
            <v>6.2E-2</v>
          </cell>
          <cell r="N17">
            <v>79</v>
          </cell>
          <cell r="O17">
            <v>4223.0532440670004</v>
          </cell>
          <cell r="P17">
            <v>3058.5980753707177</v>
          </cell>
          <cell r="Q17">
            <v>5903.3240837779103</v>
          </cell>
          <cell r="T17">
            <v>79</v>
          </cell>
          <cell r="U17">
            <v>699.47586539777603</v>
          </cell>
          <cell r="V17">
            <v>519.65339202336202</v>
          </cell>
          <cell r="W17">
            <v>969.88437196337691</v>
          </cell>
        </row>
        <row r="18">
          <cell r="B18">
            <v>80</v>
          </cell>
          <cell r="C18">
            <v>4.2119500000000004E-2</v>
          </cell>
          <cell r="D18">
            <v>3.7907550000000005E-2</v>
          </cell>
          <cell r="E18">
            <v>4.633145000000001E-2</v>
          </cell>
          <cell r="H18">
            <v>80</v>
          </cell>
          <cell r="I18">
            <v>5.1000000000000004E-2</v>
          </cell>
          <cell r="J18">
            <v>0.04</v>
          </cell>
          <cell r="K18">
            <v>6.2E-2</v>
          </cell>
          <cell r="N18">
            <v>80</v>
          </cell>
          <cell r="O18">
            <v>4427.9731721356902</v>
          </cell>
          <cell r="P18">
            <v>3139.0930353824338</v>
          </cell>
          <cell r="Q18">
            <v>6330.5149117611818</v>
          </cell>
          <cell r="T18">
            <v>80</v>
          </cell>
          <cell r="U18">
            <v>733.53182794050258</v>
          </cell>
          <cell r="V18">
            <v>534.39457074690381</v>
          </cell>
          <cell r="W18">
            <v>1039.9292860823539</v>
          </cell>
        </row>
        <row r="19">
          <cell r="B19">
            <v>81</v>
          </cell>
          <cell r="C19">
            <v>4.6597E-2</v>
          </cell>
          <cell r="D19">
            <v>4.1937300000000004E-2</v>
          </cell>
          <cell r="E19">
            <v>5.1256700000000002E-2</v>
          </cell>
          <cell r="H19">
            <v>81</v>
          </cell>
          <cell r="I19">
            <v>5.1000000000000004E-2</v>
          </cell>
          <cell r="J19">
            <v>0.04</v>
          </cell>
          <cell r="K19">
            <v>6.2E-2</v>
          </cell>
          <cell r="N19">
            <v>81</v>
          </cell>
          <cell r="O19">
            <v>4642.836658689861</v>
          </cell>
          <cell r="P19">
            <v>3221.7064295354198</v>
          </cell>
          <cell r="Q19">
            <v>6788.6191710457288</v>
          </cell>
          <cell r="T19">
            <v>81</v>
          </cell>
          <cell r="U19">
            <v>769.24590142327145</v>
          </cell>
          <cell r="V19">
            <v>549.55391733674833</v>
          </cell>
          <cell r="W19">
            <v>1115.0328341331292</v>
          </cell>
        </row>
        <row r="20">
          <cell r="B20">
            <v>82</v>
          </cell>
          <cell r="C20">
            <v>5.1920999999999995E-2</v>
          </cell>
          <cell r="D20">
            <v>4.6728899999999997E-2</v>
          </cell>
          <cell r="E20">
            <v>5.71131E-2</v>
          </cell>
          <cell r="H20">
            <v>82</v>
          </cell>
          <cell r="I20">
            <v>5.1000000000000004E-2</v>
          </cell>
          <cell r="J20">
            <v>0.04</v>
          </cell>
          <cell r="K20">
            <v>6.2E-2</v>
          </cell>
          <cell r="N20">
            <v>82</v>
          </cell>
          <cell r="O20">
            <v>4868.1262061209873</v>
          </cell>
          <cell r="P20">
            <v>3306.4940099315495</v>
          </cell>
          <cell r="Q20">
            <v>7279.8738952292297</v>
          </cell>
          <cell r="T20">
            <v>82</v>
          </cell>
          <cell r="U20">
            <v>806.69881567088305</v>
          </cell>
          <cell r="V20">
            <v>565.14329409832499</v>
          </cell>
          <cell r="W20">
            <v>1195.5603499529673</v>
          </cell>
        </row>
        <row r="21">
          <cell r="B21">
            <v>83</v>
          </cell>
          <cell r="C21">
            <v>5.8299500000000004E-2</v>
          </cell>
          <cell r="D21">
            <v>5.2469550000000004E-2</v>
          </cell>
          <cell r="E21">
            <v>6.4129450000000005E-2</v>
          </cell>
          <cell r="H21">
            <v>83</v>
          </cell>
          <cell r="I21">
            <v>5.1000000000000004E-2</v>
          </cell>
          <cell r="J21">
            <v>0.04</v>
          </cell>
          <cell r="K21">
            <v>6.2E-2</v>
          </cell>
          <cell r="N21">
            <v>83</v>
          </cell>
          <cell r="O21">
            <v>5104.3477298228545</v>
          </cell>
          <cell r="P21">
            <v>3393.5129959342003</v>
          </cell>
          <cell r="Q21">
            <v>7806.6779996257064</v>
          </cell>
          <cell r="T21">
            <v>83</v>
          </cell>
          <cell r="U21">
            <v>845.9752310681838</v>
          </cell>
          <cell r="V21">
            <v>581.17489983898372</v>
          </cell>
          <cell r="W21">
            <v>1281.9035517379236</v>
          </cell>
        </row>
        <row r="22">
          <cell r="B22">
            <v>84</v>
          </cell>
          <cell r="C22">
            <v>6.5763000000000002E-2</v>
          </cell>
          <cell r="D22">
            <v>5.9186700000000002E-2</v>
          </cell>
          <cell r="E22">
            <v>7.2339300000000009E-2</v>
          </cell>
          <cell r="H22">
            <v>84</v>
          </cell>
          <cell r="I22">
            <v>5.1000000000000004E-2</v>
          </cell>
          <cell r="J22">
            <v>0.04</v>
          </cell>
          <cell r="K22">
            <v>6.2E-2</v>
          </cell>
          <cell r="N22">
            <v>84</v>
          </cell>
          <cell r="O22">
            <v>5352.0316942868094</v>
          </cell>
          <cell r="P22">
            <v>3482.8221127830539</v>
          </cell>
          <cell r="Q22">
            <v>8371.6039957476496</v>
          </cell>
          <cell r="T22">
            <v>84</v>
          </cell>
          <cell r="U22">
            <v>887.16392993050783</v>
          </cell>
          <cell r="V22">
            <v>597.66127941365562</v>
          </cell>
          <cell r="W22">
            <v>1374.4824475175587</v>
          </cell>
        </row>
        <row r="23">
          <cell r="B23">
            <v>85</v>
          </cell>
          <cell r="C23">
            <v>7.4223499999999998E-2</v>
          </cell>
          <cell r="D23">
            <v>6.6801150000000004E-2</v>
          </cell>
          <cell r="E23">
            <v>8.1645850000000006E-2</v>
          </cell>
          <cell r="H23">
            <v>85</v>
          </cell>
          <cell r="I23">
            <v>5.1000000000000004E-2</v>
          </cell>
          <cell r="J23">
            <v>0.04</v>
          </cell>
          <cell r="K23">
            <v>6.2E-2</v>
          </cell>
          <cell r="N23">
            <v>85</v>
          </cell>
          <cell r="O23">
            <v>5611.7343043250366</v>
          </cell>
          <cell r="P23">
            <v>3574.4816312251469</v>
          </cell>
          <cell r="Q23">
            <v>8977.4105535002473</v>
          </cell>
          <cell r="T23">
            <v>85</v>
          </cell>
          <cell r="U23">
            <v>930.3580171915313</v>
          </cell>
          <cell r="V23">
            <v>614.61533354129858</v>
          </cell>
          <cell r="W23">
            <v>1473.7473782427689</v>
          </cell>
        </row>
        <row r="24">
          <cell r="B24">
            <v>86</v>
          </cell>
          <cell r="C24">
            <v>8.3555500000000005E-2</v>
          </cell>
          <cell r="D24">
            <v>7.5199950000000002E-2</v>
          </cell>
          <cell r="E24">
            <v>9.1911050000000008E-2</v>
          </cell>
          <cell r="H24">
            <v>86</v>
          </cell>
          <cell r="I24">
            <v>5.1000000000000004E-2</v>
          </cell>
          <cell r="J24">
            <v>0.04</v>
          </cell>
          <cell r="K24">
            <v>6.2E-2</v>
          </cell>
          <cell r="N24">
            <v>86</v>
          </cell>
          <cell r="O24">
            <v>5884.0387540968859</v>
          </cell>
          <cell r="P24">
            <v>3668.5534081889141</v>
          </cell>
          <cell r="Q24">
            <v>9627.0559724319537</v>
          </cell>
          <cell r="T24">
            <v>86</v>
          </cell>
          <cell r="U24">
            <v>975.65513086218243</v>
          </cell>
          <cell r="V24">
            <v>632.05032889980896</v>
          </cell>
          <cell r="W24">
            <v>1580.1812084251364</v>
          </cell>
        </row>
        <row r="25">
          <cell r="B25">
            <v>87</v>
          </cell>
          <cell r="C25">
            <v>9.36525E-2</v>
          </cell>
          <cell r="D25">
            <v>8.4287250000000008E-2</v>
          </cell>
          <cell r="E25">
            <v>0.10301775000000001</v>
          </cell>
          <cell r="H25">
            <v>87</v>
          </cell>
          <cell r="I25">
            <v>5.1000000000000004E-2</v>
          </cell>
          <cell r="J25">
            <v>0.04</v>
          </cell>
          <cell r="K25">
            <v>6.2E-2</v>
          </cell>
          <cell r="N25">
            <v>87</v>
          </cell>
          <cell r="O25">
            <v>6169.5565367431018</v>
          </cell>
          <cell r="P25">
            <v>3765.1009285286764</v>
          </cell>
          <cell r="Q25">
            <v>10323.712627824756</v>
          </cell>
          <cell r="T25">
            <v>87</v>
          </cell>
          <cell r="U25">
            <v>1023.1576627363395</v>
          </cell>
          <cell r="V25">
            <v>649.97990850729968</v>
          </cell>
          <cell r="W25">
            <v>1694.3016749839474</v>
          </cell>
        </row>
        <row r="26">
          <cell r="B26">
            <v>88</v>
          </cell>
          <cell r="C26">
            <v>0.104459</v>
          </cell>
          <cell r="D26">
            <v>9.4013100000000002E-2</v>
          </cell>
          <cell r="E26">
            <v>0.1149049</v>
          </cell>
          <cell r="H26">
            <v>88</v>
          </cell>
          <cell r="I26">
            <v>5.1000000000000004E-2</v>
          </cell>
          <cell r="J26">
            <v>0.04</v>
          </cell>
          <cell r="K26">
            <v>6.2E-2</v>
          </cell>
          <cell r="N26">
            <v>88</v>
          </cell>
          <cell r="O26">
            <v>6468.928817568898</v>
          </cell>
          <cell r="P26">
            <v>3864.1893478677416</v>
          </cell>
          <cell r="Q26">
            <v>11070.782462167892</v>
          </cell>
          <cell r="T26">
            <v>88</v>
          </cell>
          <cell r="U26">
            <v>1072.9729898422106</v>
          </cell>
          <cell r="V26">
            <v>668.41810239786639</v>
          </cell>
          <cell r="W26">
            <v>1816.6639057266143</v>
          </cell>
        </row>
        <row r="27">
          <cell r="B27">
            <v>89</v>
          </cell>
          <cell r="C27">
            <v>0.115991</v>
          </cell>
          <cell r="D27">
            <v>0.1043919</v>
          </cell>
          <cell r="E27">
            <v>0.12759010000000001</v>
          </cell>
          <cell r="H27">
            <v>89</v>
          </cell>
          <cell r="I27">
            <v>5.1000000000000004E-2</v>
          </cell>
          <cell r="J27">
            <v>0.04</v>
          </cell>
          <cell r="K27">
            <v>6.2E-2</v>
          </cell>
          <cell r="N27">
            <v>89</v>
          </cell>
          <cell r="O27">
            <v>6782.8278738595236</v>
          </cell>
          <cell r="P27">
            <v>3965.8855365690351</v>
          </cell>
          <cell r="Q27">
            <v>11871.913597663604</v>
          </cell>
          <cell r="T27">
            <v>89</v>
          </cell>
          <cell r="U27">
            <v>1125.2137171625786</v>
          </cell>
          <cell r="V27">
            <v>687.37933860019757</v>
          </cell>
          <cell r="W27">
            <v>1947.8631197134036</v>
          </cell>
        </row>
        <row r="28">
          <cell r="B28">
            <v>90</v>
          </cell>
          <cell r="C28">
            <v>0.12829649999999998</v>
          </cell>
          <cell r="D28">
            <v>0.11546684999999998</v>
          </cell>
          <cell r="E28">
            <v>0.14112614999999998</v>
          </cell>
          <cell r="H28">
            <v>90</v>
          </cell>
          <cell r="I28">
            <v>5.1000000000000004E-2</v>
          </cell>
          <cell r="J28">
            <v>0.04</v>
          </cell>
          <cell r="K28">
            <v>6.2E-2</v>
          </cell>
          <cell r="N28">
            <v>90</v>
          </cell>
          <cell r="O28">
            <v>7111.9586045616134</v>
          </cell>
          <cell r="P28">
            <v>4070.2581248629303</v>
          </cell>
          <cell r="Q28">
            <v>12731.01815088782</v>
          </cell>
          <cell r="T28">
            <v>90</v>
          </cell>
          <cell r="U28">
            <v>1179.9979321725691</v>
          </cell>
          <cell r="V28">
            <v>706.87845442761795</v>
          </cell>
          <cell r="W28">
            <v>2088.537522642127</v>
          </cell>
        </row>
        <row r="29">
          <cell r="B29">
            <v>91</v>
          </cell>
          <cell r="C29">
            <v>0.14144400000000001</v>
          </cell>
          <cell r="D29">
            <v>0.12729960000000001</v>
          </cell>
          <cell r="E29">
            <v>0.15558840000000002</v>
          </cell>
          <cell r="H29">
            <v>91</v>
          </cell>
          <cell r="I29">
            <v>5.1000000000000004E-2</v>
          </cell>
          <cell r="J29">
            <v>0.04</v>
          </cell>
          <cell r="K29">
            <v>6.2E-2</v>
          </cell>
          <cell r="N29">
            <v>91</v>
          </cell>
          <cell r="O29">
            <v>7457.0601132204865</v>
          </cell>
          <cell r="P29">
            <v>4177.3775491627357</v>
          </cell>
          <cell r="Q29">
            <v>13652.291336599035</v>
          </cell>
          <cell r="T29">
            <v>91</v>
          </cell>
          <cell r="U29">
            <v>1237.4494717703092</v>
          </cell>
          <cell r="V29">
            <v>726.93070808840048</v>
          </cell>
          <cell r="W29">
            <v>2239.3714113371111</v>
          </cell>
        </row>
        <row r="30">
          <cell r="B30">
            <v>92</v>
          </cell>
          <cell r="C30">
            <v>0.1555185</v>
          </cell>
          <cell r="D30">
            <v>0.13996665</v>
          </cell>
          <cell r="E30">
            <v>0.17107035000000001</v>
          </cell>
          <cell r="H30">
            <v>92</v>
          </cell>
          <cell r="I30">
            <v>5.1000000000000004E-2</v>
          </cell>
          <cell r="J30">
            <v>0.04</v>
          </cell>
          <cell r="K30">
            <v>6.2E-2</v>
          </cell>
          <cell r="N30">
            <v>92</v>
          </cell>
          <cell r="O30">
            <v>7818.907367728083</v>
          </cell>
          <cell r="P30">
            <v>4287.3160995990947</v>
          </cell>
          <cell r="Q30">
            <v>14640.231953983915</v>
          </cell>
          <cell r="T30">
            <v>92</v>
          </cell>
          <cell r="U30">
            <v>1297.6982022038617</v>
          </cell>
          <cell r="V30">
            <v>747.55179062543152</v>
          </cell>
          <cell r="W30">
            <v>2401.0985024439292</v>
          </cell>
        </row>
        <row r="31">
          <cell r="B31">
            <v>93</v>
          </cell>
          <cell r="C31">
            <v>0.17060249999999999</v>
          </cell>
          <cell r="D31">
            <v>0.15354224999999999</v>
          </cell>
          <cell r="E31">
            <v>0.18766275000000002</v>
          </cell>
          <cell r="H31">
            <v>93</v>
          </cell>
          <cell r="I31">
            <v>5.1000000000000004E-2</v>
          </cell>
          <cell r="J31">
            <v>0.04</v>
          </cell>
          <cell r="K31">
            <v>6.2E-2</v>
          </cell>
          <cell r="N31">
            <v>93</v>
          </cell>
          <cell r="O31">
            <v>8198.312940608701</v>
          </cell>
          <cell r="P31">
            <v>4400.1479688053769</v>
          </cell>
          <cell r="Q31">
            <v>15699.664355378876</v>
          </cell>
          <cell r="T31">
            <v>93</v>
          </cell>
          <cell r="U31">
            <v>1360.8803126271941</v>
          </cell>
          <cell r="V31">
            <v>768.75783819457308</v>
          </cell>
          <cell r="W31">
            <v>2574.5055015220005</v>
          </cell>
        </row>
        <row r="32">
          <cell r="B32">
            <v>94</v>
          </cell>
          <cell r="C32">
            <v>0.186777</v>
          </cell>
          <cell r="D32">
            <v>0.16809930000000001</v>
          </cell>
          <cell r="E32">
            <v>0.20545470000000002</v>
          </cell>
          <cell r="H32">
            <v>94</v>
          </cell>
          <cell r="I32">
            <v>5.1000000000000004E-2</v>
          </cell>
          <cell r="J32">
            <v>0.04</v>
          </cell>
          <cell r="K32">
            <v>6.2E-2</v>
          </cell>
          <cell r="N32">
            <v>94</v>
          </cell>
          <cell r="O32">
            <v>8596.1288337505612</v>
          </cell>
          <cell r="P32">
            <v>4515.9493019869824</v>
          </cell>
          <cell r="Q32">
            <v>16835.762004746226</v>
          </cell>
          <cell r="T32">
            <v>94</v>
          </cell>
          <cell r="U32">
            <v>1427.1386229487514</v>
          </cell>
          <cell r="V32">
            <v>790.56544469132882</v>
          </cell>
          <cell r="W32">
            <v>2760.435929896561</v>
          </cell>
        </row>
        <row r="33">
          <cell r="B33">
            <v>95</v>
          </cell>
          <cell r="C33">
            <v>0.202788</v>
          </cell>
          <cell r="D33">
            <v>0.18250920000000001</v>
          </cell>
          <cell r="E33">
            <v>0.22306680000000001</v>
          </cell>
          <cell r="H33">
            <v>95</v>
          </cell>
          <cell r="I33">
            <v>5.1000000000000004E-2</v>
          </cell>
          <cell r="J33">
            <v>0.04</v>
          </cell>
          <cell r="K33">
            <v>6.2E-2</v>
          </cell>
          <cell r="N33">
            <v>95</v>
          </cell>
          <cell r="O33">
            <v>9013.2483916808633</v>
          </cell>
          <cell r="P33">
            <v>4634.7982483083524</v>
          </cell>
          <cell r="Q33">
            <v>18054.072740946594</v>
          </cell>
          <cell r="T33">
            <v>95</v>
          </cell>
          <cell r="U33">
            <v>1496.6229066685075</v>
          </cell>
          <cell r="V33">
            <v>812.99167473569503</v>
          </cell>
          <cell r="W33">
            <v>2959.7942278853484</v>
          </cell>
        </row>
        <row r="34">
          <cell r="B34">
            <v>96</v>
          </cell>
          <cell r="C34">
            <v>0.21832699999999999</v>
          </cell>
          <cell r="D34">
            <v>0.19649430000000001</v>
          </cell>
          <cell r="E34">
            <v>0.2401597</v>
          </cell>
          <cell r="H34">
            <v>96</v>
          </cell>
          <cell r="I34">
            <v>5.1000000000000004E-2</v>
          </cell>
          <cell r="J34">
            <v>0.04</v>
          </cell>
          <cell r="K34">
            <v>6.2E-2</v>
          </cell>
          <cell r="N34">
            <v>96</v>
          </cell>
          <cell r="O34">
            <v>9450.6083076808191</v>
          </cell>
          <cell r="P34">
            <v>4756.7750136323593</v>
          </cell>
          <cell r="Q34">
            <v>19360.545869174282</v>
          </cell>
          <cell r="T34">
            <v>96</v>
          </cell>
          <cell r="U34">
            <v>1569.4902294332528</v>
          </cell>
          <cell r="V34">
            <v>836.0540770253574</v>
          </cell>
          <cell r="W34">
            <v>3173.5501543597479</v>
          </cell>
        </row>
        <row r="35">
          <cell r="B35">
            <v>97</v>
          </cell>
          <cell r="C35">
            <v>0.23306750000000001</v>
          </cell>
          <cell r="D35">
            <v>0.20976075000000002</v>
          </cell>
          <cell r="E35">
            <v>0.25637425000000003</v>
          </cell>
          <cell r="H35">
            <v>97</v>
          </cell>
          <cell r="I35">
            <v>5.1000000000000004E-2</v>
          </cell>
          <cell r="J35">
            <v>0.04</v>
          </cell>
          <cell r="K35">
            <v>6.2E-2</v>
          </cell>
          <cell r="N35">
            <v>97</v>
          </cell>
          <cell r="O35">
            <v>9909.1907272456428</v>
          </cell>
          <cell r="P35">
            <v>4881.9619146476743</v>
          </cell>
          <cell r="Q35">
            <v>20761.561212849563</v>
          </cell>
          <cell r="T35">
            <v>97</v>
          </cell>
          <cell r="U35">
            <v>1645.9053040754038</v>
          </cell>
          <cell r="V35">
            <v>859.77069806768191</v>
          </cell>
          <cell r="W35">
            <v>3402.7435040416294</v>
          </cell>
        </row>
        <row r="36">
          <cell r="B36">
            <v>98</v>
          </cell>
          <cell r="C36">
            <v>0.24667849999999999</v>
          </cell>
          <cell r="D36">
            <v>0.22201065</v>
          </cell>
          <cell r="E36">
            <v>0.27134635000000001</v>
          </cell>
          <cell r="H36">
            <v>98</v>
          </cell>
          <cell r="I36">
            <v>5.1000000000000004E-2</v>
          </cell>
          <cell r="J36">
            <v>0.04</v>
          </cell>
          <cell r="K36">
            <v>6.2E-2</v>
          </cell>
          <cell r="N36">
            <v>98</v>
          </cell>
          <cell r="O36">
            <v>10390.025453613089</v>
          </cell>
          <cell r="P36">
            <v>5010.4434344206365</v>
          </cell>
          <cell r="Q36">
            <v>22263.960267835319</v>
          </cell>
          <cell r="T36">
            <v>98</v>
          </cell>
          <cell r="U36">
            <v>1726.0408629378828</v>
          </cell>
          <cell r="V36">
            <v>884.16009630124563</v>
          </cell>
          <cell r="W36">
            <v>3648.4891654827052</v>
          </cell>
        </row>
        <row r="37">
          <cell r="B37">
            <v>99</v>
          </cell>
          <cell r="C37">
            <v>0.25883200000000001</v>
          </cell>
          <cell r="D37">
            <v>0.23294880000000001</v>
          </cell>
          <cell r="E37">
            <v>0.28471520000000006</v>
          </cell>
          <cell r="H37">
            <v>99</v>
          </cell>
          <cell r="I37">
            <v>5.1000000000000004E-2</v>
          </cell>
          <cell r="J37">
            <v>0.04</v>
          </cell>
          <cell r="K37">
            <v>6.2E-2</v>
          </cell>
          <cell r="N37">
            <v>99</v>
          </cell>
          <cell r="O37">
            <v>10894.192260313306</v>
          </cell>
          <cell r="P37">
            <v>5142.3062794091111</v>
          </cell>
          <cell r="Q37">
            <v>23875.079611111581</v>
          </cell>
          <cell r="T37">
            <v>99</v>
          </cell>
          <cell r="U37">
            <v>1810.0780483266881</v>
          </cell>
          <cell r="V37">
            <v>909.2413566179581</v>
          </cell>
          <cell r="W37">
            <v>3911.9825443304508</v>
          </cell>
        </row>
        <row r="38">
          <cell r="B38">
            <v>100</v>
          </cell>
          <cell r="C38">
            <v>0.27159549999999999</v>
          </cell>
          <cell r="D38">
            <v>0.24443594999999999</v>
          </cell>
          <cell r="E38">
            <v>0.29875505000000002</v>
          </cell>
          <cell r="H38">
            <v>100</v>
          </cell>
          <cell r="I38">
            <v>5.1000000000000004E-2</v>
          </cell>
          <cell r="J38">
            <v>0.04</v>
          </cell>
          <cell r="K38">
            <v>6.2E-2</v>
          </cell>
          <cell r="N38">
            <v>100</v>
          </cell>
          <cell r="O38">
            <v>11422.823315933136</v>
          </cell>
          <cell r="P38">
            <v>5277.6394379768199</v>
          </cell>
          <cell r="Q38">
            <v>25602.786727050599</v>
          </cell>
          <cell r="T38">
            <v>100</v>
          </cell>
          <cell r="U38">
            <v>1898.2068219737528</v>
          </cell>
          <cell r="V38">
            <v>935.03410529713608</v>
          </cell>
          <cell r="W38">
            <v>4194.505378261535</v>
          </cell>
        </row>
        <row r="39">
          <cell r="B39">
            <v>101</v>
          </cell>
          <cell r="C39">
            <v>0.28499949999999996</v>
          </cell>
          <cell r="D39">
            <v>0.25649954999999997</v>
          </cell>
          <cell r="E39">
            <v>0.31349944999999996</v>
          </cell>
          <cell r="H39">
            <v>101</v>
          </cell>
          <cell r="I39">
            <v>5.1000000000000004E-2</v>
          </cell>
          <cell r="J39">
            <v>0.04</v>
          </cell>
          <cell r="K39">
            <v>6.2E-2</v>
          </cell>
          <cell r="N39">
            <v>101</v>
          </cell>
          <cell r="O39">
            <v>11977.105726539949</v>
          </cell>
          <cell r="P39">
            <v>5416.5342404476251</v>
          </cell>
          <cell r="Q39">
            <v>27455.518426240727</v>
          </cell>
          <cell r="T39">
            <v>101</v>
          </cell>
          <cell r="U39">
            <v>1990.6263944356615</v>
          </cell>
          <cell r="V39">
            <v>961.55852536321811</v>
          </cell>
          <cell r="W39">
            <v>4497.431971868933</v>
          </cell>
        </row>
        <row r="40">
          <cell r="B40">
            <v>102</v>
          </cell>
          <cell r="C40">
            <v>0.2990775</v>
          </cell>
          <cell r="D40">
            <v>0.26916974999999999</v>
          </cell>
          <cell r="E40">
            <v>0.32898525000000001</v>
          </cell>
          <cell r="H40">
            <v>102</v>
          </cell>
          <cell r="I40">
            <v>5.1000000000000004E-2</v>
          </cell>
          <cell r="J40">
            <v>0.04</v>
          </cell>
          <cell r="K40">
            <v>6.2E-2</v>
          </cell>
          <cell r="N40">
            <v>102</v>
          </cell>
          <cell r="O40">
            <v>12558.284201474356</v>
          </cell>
          <cell r="P40">
            <v>5559.0844207402997</v>
          </cell>
          <cell r="Q40">
            <v>29442.32204446759</v>
          </cell>
          <cell r="T40">
            <v>102</v>
          </cell>
          <cell r="U40">
            <v>2087.5456753988601</v>
          </cell>
          <cell r="V40">
            <v>988.83537237913686</v>
          </cell>
          <cell r="W40">
            <v>4822.2358818317134</v>
          </cell>
        </row>
        <row r="41">
          <cell r="B41">
            <v>103</v>
          </cell>
          <cell r="C41">
            <v>0.313863</v>
          </cell>
          <cell r="D41">
            <v>0.28247670000000002</v>
          </cell>
          <cell r="E41">
            <v>0.34524930000000004</v>
          </cell>
          <cell r="H41">
            <v>103</v>
          </cell>
          <cell r="I41">
            <v>5.1000000000000004E-2</v>
          </cell>
          <cell r="J41">
            <v>0.04</v>
          </cell>
          <cell r="K41">
            <v>6.2E-2</v>
          </cell>
          <cell r="N41">
            <v>103</v>
          </cell>
          <cell r="O41">
            <v>13167.663848498165</v>
          </cell>
          <cell r="P41">
            <v>5705.3861796253759</v>
          </cell>
          <cell r="Q41">
            <v>31572.899623037036</v>
          </cell>
          <cell r="T41">
            <v>103</v>
          </cell>
          <cell r="U41">
            <v>2189.183745909249</v>
          </cell>
          <cell r="V41">
            <v>1016.8859906877065</v>
          </cell>
          <cell r="W41">
            <v>5170.4970848868606</v>
          </cell>
        </row>
        <row r="42">
          <cell r="B42">
            <v>104</v>
          </cell>
          <cell r="C42">
            <v>0.32939299999999999</v>
          </cell>
          <cell r="D42">
            <v>0.29645369999999999</v>
          </cell>
          <cell r="E42">
            <v>0.3623323</v>
          </cell>
          <cell r="H42">
            <v>104</v>
          </cell>
          <cell r="I42">
            <v>5.1000000000000004E-2</v>
          </cell>
          <cell r="J42">
            <v>0.04</v>
          </cell>
          <cell r="K42">
            <v>6.2E-2</v>
          </cell>
          <cell r="N42">
            <v>104</v>
          </cell>
          <cell r="O42">
            <v>13806.613104574399</v>
          </cell>
          <cell r="P42">
            <v>5855.5382496467628</v>
          </cell>
          <cell r="Q42">
            <v>33857.655286183064</v>
          </cell>
          <cell r="T42">
            <v>104</v>
          </cell>
          <cell r="U42">
            <v>2295.7703535936093</v>
          </cell>
          <cell r="V42">
            <v>1045.7323301137355</v>
          </cell>
          <cell r="W42">
            <v>5543.9096634710177</v>
          </cell>
        </row>
        <row r="43">
          <cell r="B43">
            <v>105</v>
          </cell>
          <cell r="C43">
            <v>0.34570499999999998</v>
          </cell>
          <cell r="D43">
            <v>0.31113449999999998</v>
          </cell>
          <cell r="E43">
            <v>0.38027549999999999</v>
          </cell>
          <cell r="H43">
            <v>105</v>
          </cell>
          <cell r="I43">
            <v>5.1000000000000004E-2</v>
          </cell>
          <cell r="J43">
            <v>0.04</v>
          </cell>
          <cell r="K43">
            <v>6.2E-2</v>
          </cell>
          <cell r="N43">
            <v>105</v>
          </cell>
          <cell r="O43">
            <v>14476.566808860855</v>
          </cell>
          <cell r="P43">
            <v>6009.6419617519441</v>
          </cell>
          <cell r="Q43">
            <v>36307.746046916043</v>
          </cell>
          <cell r="T43">
            <v>105</v>
          </cell>
          <cell r="U43">
            <v>2407.5464319922889</v>
          </cell>
          <cell r="V43">
            <v>1075.3969631399341</v>
          </cell>
          <cell r="W43">
            <v>5944.2900464182094</v>
          </cell>
        </row>
        <row r="44">
          <cell r="B44">
            <v>106</v>
          </cell>
          <cell r="C44">
            <v>0.36283949999999998</v>
          </cell>
          <cell r="D44">
            <v>0.32655554999999997</v>
          </cell>
          <cell r="E44">
            <v>0.39912344999999999</v>
          </cell>
          <cell r="H44">
            <v>106</v>
          </cell>
          <cell r="I44">
            <v>5.1000000000000004E-2</v>
          </cell>
          <cell r="J44">
            <v>0.04</v>
          </cell>
          <cell r="K44">
            <v>6.2E-2</v>
          </cell>
          <cell r="N44">
            <v>106</v>
          </cell>
          <cell r="O44">
            <v>15179.029424817938</v>
          </cell>
          <cell r="P44">
            <v>6167.8013136757245</v>
          </cell>
          <cell r="Q44">
            <v>38935.13628940843</v>
          </cell>
          <cell r="T44">
            <v>106</v>
          </cell>
          <cell r="U44">
            <v>2524.7646451770679</v>
          </cell>
          <cell r="V44">
            <v>1105.9031025700547</v>
          </cell>
          <cell r="W44">
            <v>6373.5858447996015</v>
          </cell>
        </row>
        <row r="45">
          <cell r="B45">
            <v>107</v>
          </cell>
          <cell r="C45">
            <v>0.38083849999999997</v>
          </cell>
          <cell r="D45">
            <v>0.34275464999999999</v>
          </cell>
          <cell r="E45">
            <v>0.41892235</v>
          </cell>
          <cell r="H45">
            <v>107</v>
          </cell>
          <cell r="I45">
            <v>5.1000000000000004E-2</v>
          </cell>
          <cell r="J45">
            <v>0.04</v>
          </cell>
          <cell r="K45">
            <v>6.2E-2</v>
          </cell>
          <cell r="N45">
            <v>107</v>
          </cell>
          <cell r="O45">
            <v>15915.578418666446</v>
          </cell>
          <cell r="P45">
            <v>6330.1230401236699</v>
          </cell>
          <cell r="Q45">
            <v>41752.656193968636</v>
          </cell>
          <cell r="T45">
            <v>107</v>
          </cell>
          <cell r="U45">
            <v>2647.6899588852884</v>
          </cell>
          <cell r="V45">
            <v>1137.2746196930905</v>
          </cell>
          <cell r="W45">
            <v>6833.8853258863764</v>
          </cell>
        </row>
        <row r="46">
          <cell r="B46">
            <v>108</v>
          </cell>
          <cell r="C46">
            <v>0.39974549999999998</v>
          </cell>
          <cell r="D46">
            <v>0.35977094999999998</v>
          </cell>
          <cell r="E46">
            <v>0.43972005000000003</v>
          </cell>
          <cell r="H46">
            <v>108</v>
          </cell>
          <cell r="I46">
            <v>5.1000000000000004E-2</v>
          </cell>
          <cell r="J46">
            <v>0.04</v>
          </cell>
          <cell r="K46">
            <v>6.2E-2</v>
          </cell>
          <cell r="N46">
            <v>108</v>
          </cell>
          <cell r="O46">
            <v>16687.86780178202</v>
          </cell>
          <cell r="P46">
            <v>6496.71668480261</v>
          </cell>
          <cell r="Q46">
            <v>44774.06438990622</v>
          </cell>
          <cell r="T46">
            <v>108</v>
          </cell>
          <cell r="U46">
            <v>2776.6002394612638</v>
          </cell>
          <cell r="V46">
            <v>1169.5360629627423</v>
          </cell>
          <cell r="W46">
            <v>7327.4275713208899</v>
          </cell>
        </row>
        <row r="47">
          <cell r="B47">
            <v>109</v>
          </cell>
          <cell r="C47">
            <v>0.41960900000000001</v>
          </cell>
          <cell r="D47">
            <v>0.37764810000000004</v>
          </cell>
          <cell r="E47">
            <v>0.46156990000000003</v>
          </cell>
          <cell r="H47">
            <v>109</v>
          </cell>
          <cell r="I47">
            <v>5.1000000000000004E-2</v>
          </cell>
          <cell r="J47">
            <v>0.04</v>
          </cell>
          <cell r="K47">
            <v>6.2E-2</v>
          </cell>
          <cell r="N47">
            <v>109</v>
          </cell>
          <cell r="O47">
            <v>17497.63184498117</v>
          </cell>
          <cell r="P47">
            <v>6667.694674346807</v>
          </cell>
          <cell r="Q47">
            <v>48014.115142237562</v>
          </cell>
          <cell r="T47">
            <v>109</v>
          </cell>
          <cell r="U47">
            <v>2911.7868819588493</v>
          </cell>
          <cell r="V47">
            <v>1202.7126772067732</v>
          </cell>
          <cell r="W47">
            <v>7856.6133689095286</v>
          </cell>
        </row>
        <row r="48">
          <cell r="B48">
            <v>110</v>
          </cell>
          <cell r="C48">
            <v>0.44047599999999998</v>
          </cell>
          <cell r="D48">
            <v>0.39642840000000001</v>
          </cell>
          <cell r="E48">
            <v>0.4845236</v>
          </cell>
          <cell r="H48">
            <v>110</v>
          </cell>
          <cell r="I48">
            <v>5.1000000000000004E-2</v>
          </cell>
          <cell r="J48">
            <v>0.04</v>
          </cell>
          <cell r="K48">
            <v>6.2E-2</v>
          </cell>
          <cell r="N48">
            <v>110</v>
          </cell>
          <cell r="O48">
            <v>18346.688973039742</v>
          </cell>
          <cell r="P48">
            <v>6843.1723941896889</v>
          </cell>
          <cell r="Q48">
            <v>51488.630400320799</v>
          </cell>
          <cell r="T48">
            <v>110</v>
          </cell>
          <cell r="U48">
            <v>3053.5554688249608</v>
          </cell>
          <cell r="V48">
            <v>1236.8304233812798</v>
          </cell>
          <cell r="W48">
            <v>8424.0168910193315</v>
          </cell>
        </row>
        <row r="49">
          <cell r="B49">
            <v>111</v>
          </cell>
          <cell r="C49">
            <v>0.46239950000000002</v>
          </cell>
          <cell r="D49">
            <v>0.41615955000000004</v>
          </cell>
          <cell r="E49">
            <v>0.5086394500000001</v>
          </cell>
          <cell r="H49">
            <v>111</v>
          </cell>
          <cell r="I49">
            <v>5.1000000000000004E-2</v>
          </cell>
          <cell r="J49">
            <v>0.04</v>
          </cell>
          <cell r="K49">
            <v>6.2E-2</v>
          </cell>
          <cell r="N49">
            <v>111</v>
          </cell>
          <cell r="O49">
            <v>19236.945848189451</v>
          </cell>
          <cell r="P49">
            <v>7023.2682664323384</v>
          </cell>
          <cell r="Q49">
            <v>55214.577060250973</v>
          </cell>
          <cell r="T49">
            <v>111</v>
          </cell>
          <cell r="U49">
            <v>3202.2264606529675</v>
          </cell>
          <cell r="V49">
            <v>1271.9159988853412</v>
          </cell>
          <cell r="W49">
            <v>9032.3982163867859</v>
          </cell>
        </row>
        <row r="50">
          <cell r="B50">
            <v>112</v>
          </cell>
          <cell r="C50">
            <v>0.48543399999999998</v>
          </cell>
          <cell r="D50">
            <v>0.43689059999999996</v>
          </cell>
          <cell r="E50">
            <v>0.53397740000000005</v>
          </cell>
          <cell r="H50">
            <v>112</v>
          </cell>
          <cell r="I50">
            <v>5.1000000000000004E-2</v>
          </cell>
          <cell r="J50">
            <v>0.04</v>
          </cell>
          <cell r="K50">
            <v>6.2E-2</v>
          </cell>
          <cell r="N50">
            <v>112</v>
          </cell>
          <cell r="O50">
            <v>20170.401651762484</v>
          </cell>
          <cell r="P50">
            <v>7208.1038297613004</v>
          </cell>
          <cell r="Q50">
            <v>59210.149818306265</v>
          </cell>
          <cell r="T50">
            <v>112</v>
          </cell>
          <cell r="U50">
            <v>3358.135920567368</v>
          </cell>
          <cell r="V50">
            <v>1307.9968584519388</v>
          </cell>
          <cell r="W50">
            <v>9684.7167562499089</v>
          </cell>
        </row>
        <row r="51">
          <cell r="B51">
            <v>113</v>
          </cell>
          <cell r="C51">
            <v>0.50963599999999998</v>
          </cell>
          <cell r="D51">
            <v>0.45867239999999998</v>
          </cell>
          <cell r="E51">
            <v>0.56059959999999998</v>
          </cell>
          <cell r="H51">
            <v>113</v>
          </cell>
          <cell r="I51">
            <v>5.1000000000000004E-2</v>
          </cell>
          <cell r="J51">
            <v>0.04</v>
          </cell>
          <cell r="K51">
            <v>6.2E-2</v>
          </cell>
          <cell r="N51">
            <v>113</v>
          </cell>
          <cell r="O51">
            <v>21149.152573599116</v>
          </cell>
          <cell r="P51">
            <v>7397.8038214696289</v>
          </cell>
          <cell r="Q51">
            <v>63494.860020038665</v>
          </cell>
          <cell r="T51">
            <v>113</v>
          </cell>
          <cell r="U51">
            <v>3521.6362738771854</v>
          </cell>
          <cell r="V51">
            <v>1345.1012356314961</v>
          </cell>
          <cell r="W51">
            <v>10384.14565011372</v>
          </cell>
        </row>
        <row r="52">
          <cell r="B52">
            <v>114</v>
          </cell>
          <cell r="C52">
            <v>0.53506549999999997</v>
          </cell>
          <cell r="D52">
            <v>0.48155894999999999</v>
          </cell>
          <cell r="E52">
            <v>0.58857205000000001</v>
          </cell>
          <cell r="H52">
            <v>114</v>
          </cell>
          <cell r="I52">
            <v>5.1000000000000004E-2</v>
          </cell>
          <cell r="J52">
            <v>0.04</v>
          </cell>
          <cell r="K52">
            <v>6.2E-2</v>
          </cell>
          <cell r="N52">
            <v>114</v>
          </cell>
          <cell r="O52">
            <v>22175.396519299869</v>
          </cell>
          <cell r="P52">
            <v>7592.4962616365319</v>
          </cell>
          <cell r="Q52">
            <v>68089.63093888064</v>
          </cell>
          <cell r="T52">
            <v>114</v>
          </cell>
          <cell r="U52">
            <v>3693.0971047152379</v>
          </cell>
          <cell r="V52">
            <v>1383.25816488485</v>
          </cell>
          <cell r="W52">
            <v>11134.08720117588</v>
          </cell>
        </row>
        <row r="53">
          <cell r="B53">
            <v>115</v>
          </cell>
          <cell r="C53">
            <v>0.56040599999999996</v>
          </cell>
          <cell r="D53">
            <v>0.50436539999999996</v>
          </cell>
          <cell r="E53">
            <v>0.61644659999999996</v>
          </cell>
          <cell r="H53">
            <v>115</v>
          </cell>
          <cell r="I53">
            <v>5.1000000000000004E-2</v>
          </cell>
          <cell r="J53">
            <v>0.04</v>
          </cell>
          <cell r="K53">
            <v>6.2E-2</v>
          </cell>
          <cell r="N53">
            <v>115</v>
          </cell>
          <cell r="O53">
            <v>23251.438045892926</v>
          </cell>
          <cell r="P53">
            <v>7792.3125395224261</v>
          </cell>
          <cell r="Q53">
            <v>73016.899949536237</v>
          </cell>
          <cell r="T53">
            <v>115</v>
          </cell>
          <cell r="U53">
            <v>3872.905991464047</v>
          </cell>
          <cell r="V53">
            <v>1422.497504302939</v>
          </cell>
          <cell r="W53">
            <v>11938.189426496625</v>
          </cell>
        </row>
        <row r="54">
          <cell r="B54">
            <v>116</v>
          </cell>
          <cell r="C54">
            <v>0.58557199999999998</v>
          </cell>
          <cell r="D54">
            <v>0.52701480000000001</v>
          </cell>
          <cell r="E54">
            <v>0.64412920000000007</v>
          </cell>
          <cell r="H54">
            <v>116</v>
          </cell>
          <cell r="I54">
            <v>5.1000000000000004E-2</v>
          </cell>
          <cell r="J54">
            <v>0.04</v>
          </cell>
          <cell r="K54">
            <v>6.2E-2</v>
          </cell>
          <cell r="N54">
            <v>116</v>
          </cell>
          <cell r="O54">
            <v>24379.693537000439</v>
          </cell>
          <cell r="P54">
            <v>7997.3875022376978</v>
          </cell>
          <cell r="Q54">
            <v>78300.728095093888</v>
          </cell>
          <cell r="T54">
            <v>116</v>
          </cell>
          <cell r="U54">
            <v>4061.469382856822</v>
          </cell>
          <cell r="V54">
            <v>1462.8499589709902</v>
          </cell>
          <cell r="W54">
            <v>12800.363802419666</v>
          </cell>
        </row>
        <row r="55">
          <cell r="B55">
            <v>117</v>
          </cell>
          <cell r="C55">
            <v>0.61187899999999995</v>
          </cell>
          <cell r="D55">
            <v>0.55069109999999999</v>
          </cell>
          <cell r="E55">
            <v>0.67306690000000002</v>
          </cell>
          <cell r="H55">
            <v>117</v>
          </cell>
          <cell r="I55">
            <v>5.1000000000000004E-2</v>
          </cell>
          <cell r="J55">
            <v>0.04</v>
          </cell>
          <cell r="K55">
            <v>6.2E-2</v>
          </cell>
          <cell r="N55">
            <v>117</v>
          </cell>
          <cell r="O55">
            <v>25562.696629125217</v>
          </cell>
          <cell r="P55">
            <v>8207.8595457450156</v>
          </cell>
          <cell r="Q55">
            <v>83966.917582903567</v>
          </cell>
          <cell r="T55">
            <v>117</v>
          </cell>
          <cell r="U55">
            <v>4259.2135167339002</v>
          </cell>
          <cell r="V55">
            <v>1504.3471049954842</v>
          </cell>
          <cell r="W55">
            <v>13724.804291564904</v>
          </cell>
        </row>
        <row r="56">
          <cell r="B56">
            <v>118</v>
          </cell>
          <cell r="C56">
            <v>0.63937699999999997</v>
          </cell>
          <cell r="D56">
            <v>0.57543929999999999</v>
          </cell>
          <cell r="E56">
            <v>0.70331470000000007</v>
          </cell>
          <cell r="H56">
            <v>118</v>
          </cell>
          <cell r="I56">
            <v>5.1000000000000004E-2</v>
          </cell>
          <cell r="J56">
            <v>0.04</v>
          </cell>
          <cell r="K56">
            <v>6.2E-2</v>
          </cell>
          <cell r="N56">
            <v>118</v>
          </cell>
          <cell r="O56">
            <v>26803.103901243187</v>
          </cell>
          <cell r="P56">
            <v>8423.8707082566016</v>
          </cell>
          <cell r="Q56">
            <v>90043.137782979087</v>
          </cell>
          <cell r="T56">
            <v>118</v>
          </cell>
          <cell r="U56">
            <v>4466.5853835314438</v>
          </cell>
          <cell r="V56">
            <v>1547.021414212702</v>
          </cell>
          <cell r="W56">
            <v>14716.007743947917</v>
          </cell>
        </row>
        <row r="57">
          <cell r="B57">
            <v>119</v>
          </cell>
          <cell r="C57">
            <v>0.66812199999999999</v>
          </cell>
          <cell r="D57">
            <v>0.60130980000000001</v>
          </cell>
          <cell r="E57">
            <v>0.73493420000000009</v>
          </cell>
          <cell r="H57">
            <v>119</v>
          </cell>
          <cell r="I57">
            <v>5.1000000000000004E-2</v>
          </cell>
          <cell r="J57">
            <v>0.04</v>
          </cell>
          <cell r="K57">
            <v>6.2E-2</v>
          </cell>
          <cell r="N57">
            <v>119</v>
          </cell>
          <cell r="O57">
            <v>28103.700840478283</v>
          </cell>
          <cell r="P57">
            <v>8645.5667660895015</v>
          </cell>
          <cell r="Q57">
            <v>96559.060344205995</v>
          </cell>
          <cell r="T57">
            <v>119</v>
          </cell>
          <cell r="U57">
            <v>4684.0537366803164</v>
          </cell>
          <cell r="V57">
            <v>1590.9062795981868</v>
          </cell>
          <cell r="W57">
            <v>15778.795771465442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="125" zoomScaleNormal="125" workbookViewId="0"/>
  </sheetViews>
  <sheetFormatPr defaultColWidth="9.140625" defaultRowHeight="15.75" x14ac:dyDescent="0.25"/>
  <cols>
    <col min="1" max="1" width="9.140625" style="1"/>
    <col min="2" max="4" width="9.140625" style="4"/>
    <col min="5" max="16384" width="9.140625" style="1"/>
  </cols>
  <sheetData>
    <row r="1" spans="1:1" x14ac:dyDescent="0.25">
      <c r="A1" s="1" t="s">
        <v>16</v>
      </c>
    </row>
    <row r="20" spans="1:4" x14ac:dyDescent="0.25">
      <c r="A20" s="2" t="s">
        <v>17</v>
      </c>
    </row>
    <row r="21" spans="1:4" x14ac:dyDescent="0.25">
      <c r="A21" s="3" t="s">
        <v>18</v>
      </c>
    </row>
    <row r="22" spans="1:4" x14ac:dyDescent="0.25">
      <c r="A22" s="3" t="s">
        <v>15</v>
      </c>
    </row>
    <row r="24" spans="1:4" x14ac:dyDescent="0.25">
      <c r="A24" s="8"/>
      <c r="B24" s="9" t="s">
        <v>0</v>
      </c>
      <c r="C24" s="9" t="s">
        <v>1</v>
      </c>
      <c r="D24" s="9" t="s">
        <v>2</v>
      </c>
    </row>
    <row r="25" spans="1:4" x14ac:dyDescent="0.25">
      <c r="A25" s="15">
        <v>0</v>
      </c>
      <c r="B25" s="5"/>
      <c r="C25" s="5"/>
      <c r="D25" s="5"/>
    </row>
    <row r="26" spans="1:4" x14ac:dyDescent="0.25">
      <c r="A26" s="15">
        <v>1000</v>
      </c>
      <c r="B26" s="5">
        <v>0.25</v>
      </c>
      <c r="C26" s="5">
        <v>0.75</v>
      </c>
      <c r="D26" s="5"/>
    </row>
    <row r="27" spans="1:4" x14ac:dyDescent="0.25">
      <c r="A27" s="15">
        <v>2000</v>
      </c>
      <c r="B27" s="5">
        <v>0.25</v>
      </c>
      <c r="C27" s="5">
        <v>0.75</v>
      </c>
      <c r="D27" s="5"/>
    </row>
    <row r="28" spans="1:4" x14ac:dyDescent="0.25">
      <c r="A28" s="15">
        <v>3000</v>
      </c>
      <c r="B28" s="5">
        <v>0.25</v>
      </c>
      <c r="C28" s="5">
        <v>0.75</v>
      </c>
      <c r="D28" s="5"/>
    </row>
    <row r="29" spans="1:4" x14ac:dyDescent="0.25">
      <c r="A29" s="15">
        <v>4000</v>
      </c>
      <c r="B29" s="5">
        <v>0.5</v>
      </c>
      <c r="C29" s="5">
        <v>0.5</v>
      </c>
      <c r="D29" s="5"/>
    </row>
    <row r="30" spans="1:4" x14ac:dyDescent="0.25">
      <c r="A30" s="15">
        <v>5000</v>
      </c>
      <c r="B30" s="5">
        <v>0.5</v>
      </c>
      <c r="C30" s="5">
        <v>0.5</v>
      </c>
      <c r="D30" s="5"/>
    </row>
    <row r="31" spans="1:4" x14ac:dyDescent="0.25">
      <c r="A31" s="15">
        <v>6000</v>
      </c>
      <c r="B31" s="5">
        <v>0.5</v>
      </c>
      <c r="C31" s="5">
        <v>0.5</v>
      </c>
      <c r="D31" s="5"/>
    </row>
    <row r="32" spans="1:4" x14ac:dyDescent="0.25">
      <c r="A32" s="15">
        <v>7000</v>
      </c>
      <c r="B32" s="5">
        <v>0.5</v>
      </c>
      <c r="C32" s="5">
        <v>0.5</v>
      </c>
      <c r="D32" s="5"/>
    </row>
    <row r="33" spans="1:4" x14ac:dyDescent="0.25">
      <c r="A33" s="15">
        <v>8000</v>
      </c>
      <c r="B33" s="5">
        <v>0.5</v>
      </c>
      <c r="C33" s="5">
        <v>0.5</v>
      </c>
      <c r="D33" s="5"/>
    </row>
    <row r="34" spans="1:4" x14ac:dyDescent="0.25">
      <c r="A34" s="6"/>
      <c r="B34" s="7">
        <v>0.05</v>
      </c>
      <c r="C34" s="7">
        <v>0.15</v>
      </c>
      <c r="D34" s="7">
        <v>0.8</v>
      </c>
    </row>
  </sheetData>
  <pageMargins left="0.7" right="0.7" top="0.75" bottom="0.75" header="0.3" footer="0.3"/>
  <pageSetup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8"/>
  <sheetViews>
    <sheetView zoomScale="125" zoomScaleNormal="125" workbookViewId="0"/>
  </sheetViews>
  <sheetFormatPr defaultColWidth="11.42578125" defaultRowHeight="15.75" x14ac:dyDescent="0.25"/>
  <cols>
    <col min="1" max="2" width="11.42578125" style="1"/>
    <col min="3" max="3" width="11.42578125" style="1" bestFit="1" customWidth="1"/>
    <col min="4" max="4" width="14.28515625" style="1" customWidth="1"/>
    <col min="5" max="6" width="11.42578125" style="1"/>
    <col min="7" max="11" width="0" style="1" hidden="1" customWidth="1"/>
    <col min="12" max="14" width="11.42578125" style="1"/>
    <col min="15" max="15" width="11" style="1" bestFit="1" customWidth="1"/>
    <col min="16" max="16" width="11.42578125" style="1" bestFit="1" customWidth="1"/>
    <col min="17" max="18" width="11.42578125" style="1"/>
    <col min="19" max="23" width="0" style="1" hidden="1" customWidth="1"/>
    <col min="24" max="26" width="11.42578125" style="1"/>
    <col min="27" max="27" width="11.42578125" style="1" bestFit="1" customWidth="1"/>
    <col min="28" max="28" width="11" style="1" bestFit="1" customWidth="1"/>
    <col min="29" max="30" width="11.42578125" style="1"/>
    <col min="31" max="35" width="0" style="1" hidden="1" customWidth="1"/>
    <col min="36" max="16384" width="11.42578125" style="1"/>
  </cols>
  <sheetData>
    <row r="1" spans="1:35" s="13" customFormat="1" x14ac:dyDescent="0.25">
      <c r="A1" s="1" t="s">
        <v>19</v>
      </c>
    </row>
    <row r="2" spans="1:35" x14ac:dyDescent="0.25">
      <c r="G2" s="28" t="s">
        <v>8</v>
      </c>
      <c r="H2" s="28"/>
      <c r="I2" s="28"/>
      <c r="J2" s="28"/>
      <c r="K2" s="28"/>
      <c r="S2" s="28" t="s">
        <v>8</v>
      </c>
      <c r="T2" s="28"/>
      <c r="U2" s="28"/>
      <c r="V2" s="28"/>
      <c r="W2" s="28"/>
      <c r="AE2" s="28" t="s">
        <v>8</v>
      </c>
      <c r="AF2" s="28"/>
      <c r="AG2" s="28"/>
      <c r="AH2" s="28"/>
      <c r="AI2" s="28"/>
    </row>
    <row r="3" spans="1:35" x14ac:dyDescent="0.25">
      <c r="AE3" s="10" t="s">
        <v>9</v>
      </c>
      <c r="AF3" s="10" t="s">
        <v>10</v>
      </c>
      <c r="AG3" s="10" t="s">
        <v>11</v>
      </c>
      <c r="AH3" s="10" t="s">
        <v>12</v>
      </c>
      <c r="AI3" s="10" t="s">
        <v>7</v>
      </c>
    </row>
    <row r="4" spans="1:35" x14ac:dyDescent="0.25">
      <c r="AE4" s="10">
        <f>AA4-AB4</f>
        <v>0</v>
      </c>
      <c r="AF4" s="11">
        <f>(1+AC4)^(65-Z4)</f>
        <v>1</v>
      </c>
      <c r="AG4" s="11">
        <f>1-AD4</f>
        <v>1</v>
      </c>
      <c r="AH4" s="11">
        <f>AG4</f>
        <v>1</v>
      </c>
      <c r="AI4" s="12">
        <f>AE4*AF4*AH4</f>
        <v>0</v>
      </c>
    </row>
    <row r="5" spans="1:35" x14ac:dyDescent="0.25">
      <c r="AE5" s="10">
        <f t="shared" ref="AE5:AE58" si="0">AA5-AB5</f>
        <v>0</v>
      </c>
      <c r="AF5" s="11">
        <f t="shared" ref="AF5:AF58" si="1">(1+AC5)^(65-Z5)</f>
        <v>1</v>
      </c>
      <c r="AG5" s="11">
        <f t="shared" ref="AG5:AG58" si="2">1-AD5</f>
        <v>1</v>
      </c>
      <c r="AH5" s="11">
        <f>AG5*AH4</f>
        <v>1</v>
      </c>
      <c r="AI5" s="12">
        <f t="shared" ref="AI5:AI58" si="3">AE5*AF5*AH5</f>
        <v>0</v>
      </c>
    </row>
    <row r="6" spans="1:35" x14ac:dyDescent="0.25">
      <c r="AE6" s="10">
        <f t="shared" si="0"/>
        <v>0</v>
      </c>
      <c r="AF6" s="11">
        <f t="shared" si="1"/>
        <v>1</v>
      </c>
      <c r="AG6" s="11">
        <f t="shared" si="2"/>
        <v>1</v>
      </c>
      <c r="AH6" s="11">
        <f t="shared" ref="AH6:AH58" si="4">AG6*AH5</f>
        <v>1</v>
      </c>
      <c r="AI6" s="12">
        <f t="shared" si="3"/>
        <v>0</v>
      </c>
    </row>
    <row r="7" spans="1:35" x14ac:dyDescent="0.25">
      <c r="AE7" s="10">
        <f t="shared" si="0"/>
        <v>0</v>
      </c>
      <c r="AF7" s="11">
        <f t="shared" si="1"/>
        <v>1</v>
      </c>
      <c r="AG7" s="11">
        <f t="shared" si="2"/>
        <v>1</v>
      </c>
      <c r="AH7" s="11">
        <f t="shared" si="4"/>
        <v>1</v>
      </c>
      <c r="AI7" s="12">
        <f t="shared" si="3"/>
        <v>0</v>
      </c>
    </row>
    <row r="8" spans="1:35" x14ac:dyDescent="0.25">
      <c r="AE8" s="10">
        <f t="shared" si="0"/>
        <v>0</v>
      </c>
      <c r="AF8" s="11">
        <f t="shared" si="1"/>
        <v>1</v>
      </c>
      <c r="AG8" s="11">
        <f t="shared" si="2"/>
        <v>1</v>
      </c>
      <c r="AH8" s="11">
        <f t="shared" si="4"/>
        <v>1</v>
      </c>
      <c r="AI8" s="12">
        <f t="shared" si="3"/>
        <v>0</v>
      </c>
    </row>
    <row r="9" spans="1:35" x14ac:dyDescent="0.25">
      <c r="AE9" s="10">
        <f t="shared" si="0"/>
        <v>0</v>
      </c>
      <c r="AF9" s="11">
        <f t="shared" si="1"/>
        <v>1</v>
      </c>
      <c r="AG9" s="11">
        <f t="shared" si="2"/>
        <v>1</v>
      </c>
      <c r="AH9" s="11">
        <f t="shared" si="4"/>
        <v>1</v>
      </c>
      <c r="AI9" s="12">
        <f t="shared" si="3"/>
        <v>0</v>
      </c>
    </row>
    <row r="10" spans="1:35" x14ac:dyDescent="0.25">
      <c r="AE10" s="10">
        <f t="shared" si="0"/>
        <v>0</v>
      </c>
      <c r="AF10" s="11">
        <f t="shared" si="1"/>
        <v>1</v>
      </c>
      <c r="AG10" s="11">
        <f t="shared" si="2"/>
        <v>1</v>
      </c>
      <c r="AH10" s="11">
        <f t="shared" si="4"/>
        <v>1</v>
      </c>
      <c r="AI10" s="12">
        <f t="shared" si="3"/>
        <v>0</v>
      </c>
    </row>
    <row r="11" spans="1:35" x14ac:dyDescent="0.25">
      <c r="AE11" s="10">
        <f t="shared" si="0"/>
        <v>0</v>
      </c>
      <c r="AF11" s="11">
        <f t="shared" si="1"/>
        <v>1</v>
      </c>
      <c r="AG11" s="11">
        <f t="shared" si="2"/>
        <v>1</v>
      </c>
      <c r="AH11" s="11">
        <f t="shared" si="4"/>
        <v>1</v>
      </c>
      <c r="AI11" s="12">
        <f t="shared" si="3"/>
        <v>0</v>
      </c>
    </row>
    <row r="12" spans="1:35" x14ac:dyDescent="0.25">
      <c r="AE12" s="10">
        <f t="shared" si="0"/>
        <v>0</v>
      </c>
      <c r="AF12" s="11">
        <f t="shared" si="1"/>
        <v>1</v>
      </c>
      <c r="AG12" s="11">
        <f t="shared" si="2"/>
        <v>1</v>
      </c>
      <c r="AH12" s="11">
        <f t="shared" si="4"/>
        <v>1</v>
      </c>
      <c r="AI12" s="12">
        <f t="shared" si="3"/>
        <v>0</v>
      </c>
    </row>
    <row r="13" spans="1:35" x14ac:dyDescent="0.25">
      <c r="AE13" s="10">
        <f t="shared" si="0"/>
        <v>0</v>
      </c>
      <c r="AF13" s="11">
        <f t="shared" si="1"/>
        <v>1</v>
      </c>
      <c r="AG13" s="11">
        <f t="shared" si="2"/>
        <v>1</v>
      </c>
      <c r="AH13" s="11">
        <f t="shared" si="4"/>
        <v>1</v>
      </c>
      <c r="AI13" s="12">
        <f t="shared" si="3"/>
        <v>0</v>
      </c>
    </row>
    <row r="14" spans="1:35" x14ac:dyDescent="0.25">
      <c r="AE14" s="10">
        <f t="shared" si="0"/>
        <v>0</v>
      </c>
      <c r="AF14" s="11">
        <f t="shared" si="1"/>
        <v>1</v>
      </c>
      <c r="AG14" s="11">
        <f t="shared" si="2"/>
        <v>1</v>
      </c>
      <c r="AH14" s="11">
        <f t="shared" si="4"/>
        <v>1</v>
      </c>
      <c r="AI14" s="12">
        <f t="shared" si="3"/>
        <v>0</v>
      </c>
    </row>
    <row r="15" spans="1:35" x14ac:dyDescent="0.25">
      <c r="AE15" s="10">
        <f t="shared" si="0"/>
        <v>0</v>
      </c>
      <c r="AF15" s="11">
        <f t="shared" si="1"/>
        <v>1</v>
      </c>
      <c r="AG15" s="11">
        <f t="shared" si="2"/>
        <v>1</v>
      </c>
      <c r="AH15" s="11">
        <f t="shared" si="4"/>
        <v>1</v>
      </c>
      <c r="AI15" s="12">
        <f t="shared" si="3"/>
        <v>0</v>
      </c>
    </row>
    <row r="16" spans="1:35" x14ac:dyDescent="0.25">
      <c r="AE16" s="10">
        <f t="shared" si="0"/>
        <v>0</v>
      </c>
      <c r="AF16" s="11">
        <f t="shared" si="1"/>
        <v>1</v>
      </c>
      <c r="AG16" s="11">
        <f t="shared" si="2"/>
        <v>1</v>
      </c>
      <c r="AH16" s="11">
        <f t="shared" si="4"/>
        <v>1</v>
      </c>
      <c r="AI16" s="12">
        <f t="shared" si="3"/>
        <v>0</v>
      </c>
    </row>
    <row r="17" spans="1:35" x14ac:dyDescent="0.25">
      <c r="AE17" s="10">
        <f t="shared" si="0"/>
        <v>0</v>
      </c>
      <c r="AF17" s="11">
        <f t="shared" si="1"/>
        <v>1</v>
      </c>
      <c r="AG17" s="11">
        <f t="shared" si="2"/>
        <v>1</v>
      </c>
      <c r="AH17" s="11">
        <f t="shared" si="4"/>
        <v>1</v>
      </c>
      <c r="AI17" s="12">
        <f t="shared" si="3"/>
        <v>0</v>
      </c>
    </row>
    <row r="18" spans="1:35" x14ac:dyDescent="0.25">
      <c r="AE18" s="10">
        <f t="shared" si="0"/>
        <v>0</v>
      </c>
      <c r="AF18" s="11">
        <f t="shared" si="1"/>
        <v>1</v>
      </c>
      <c r="AG18" s="11">
        <f t="shared" si="2"/>
        <v>1</v>
      </c>
      <c r="AH18" s="11">
        <f t="shared" si="4"/>
        <v>1</v>
      </c>
      <c r="AI18" s="12">
        <f t="shared" si="3"/>
        <v>0</v>
      </c>
    </row>
    <row r="19" spans="1:35" x14ac:dyDescent="0.25">
      <c r="AE19" s="10">
        <f t="shared" si="0"/>
        <v>0</v>
      </c>
      <c r="AF19" s="11">
        <f t="shared" si="1"/>
        <v>1</v>
      </c>
      <c r="AG19" s="11">
        <f t="shared" si="2"/>
        <v>1</v>
      </c>
      <c r="AH19" s="11">
        <f t="shared" si="4"/>
        <v>1</v>
      </c>
      <c r="AI19" s="12">
        <f t="shared" si="3"/>
        <v>0</v>
      </c>
    </row>
    <row r="20" spans="1:35" x14ac:dyDescent="0.25">
      <c r="AE20" s="10">
        <f t="shared" si="0"/>
        <v>0</v>
      </c>
      <c r="AF20" s="11">
        <f t="shared" si="1"/>
        <v>1</v>
      </c>
      <c r="AG20" s="11">
        <f t="shared" si="2"/>
        <v>1</v>
      </c>
      <c r="AH20" s="11">
        <f t="shared" si="4"/>
        <v>1</v>
      </c>
      <c r="AI20" s="12">
        <f t="shared" si="3"/>
        <v>0</v>
      </c>
    </row>
    <row r="21" spans="1:35" x14ac:dyDescent="0.25">
      <c r="A21" s="2" t="s">
        <v>20</v>
      </c>
      <c r="AE21" s="10">
        <f t="shared" si="0"/>
        <v>0</v>
      </c>
      <c r="AF21" s="11">
        <f t="shared" si="1"/>
        <v>1</v>
      </c>
      <c r="AG21" s="11">
        <f t="shared" si="2"/>
        <v>1</v>
      </c>
      <c r="AH21" s="11">
        <f t="shared" si="4"/>
        <v>1</v>
      </c>
      <c r="AI21" s="12">
        <f t="shared" si="3"/>
        <v>0</v>
      </c>
    </row>
    <row r="22" spans="1:35" s="2" customFormat="1" ht="12.75" x14ac:dyDescent="0.2">
      <c r="A22" s="3" t="s">
        <v>15</v>
      </c>
      <c r="AE22" s="16">
        <f t="shared" si="0"/>
        <v>0</v>
      </c>
      <c r="AF22" s="17">
        <f t="shared" si="1"/>
        <v>1</v>
      </c>
      <c r="AG22" s="17">
        <f t="shared" si="2"/>
        <v>1</v>
      </c>
      <c r="AH22" s="17">
        <f t="shared" si="4"/>
        <v>1</v>
      </c>
      <c r="AI22" s="18">
        <f t="shared" si="3"/>
        <v>0</v>
      </c>
    </row>
    <row r="23" spans="1:35" x14ac:dyDescent="0.25">
      <c r="AE23" s="10">
        <f t="shared" si="0"/>
        <v>0</v>
      </c>
      <c r="AF23" s="11">
        <f t="shared" si="1"/>
        <v>1</v>
      </c>
      <c r="AG23" s="11">
        <f t="shared" si="2"/>
        <v>1</v>
      </c>
      <c r="AH23" s="11">
        <f t="shared" si="4"/>
        <v>1</v>
      </c>
      <c r="AI23" s="12">
        <f t="shared" si="3"/>
        <v>0</v>
      </c>
    </row>
    <row r="24" spans="1:35" s="19" customFormat="1" x14ac:dyDescent="0.25">
      <c r="A24" s="29" t="s">
        <v>3</v>
      </c>
      <c r="B24" s="30" t="s">
        <v>5</v>
      </c>
      <c r="C24" s="30" t="s">
        <v>3</v>
      </c>
      <c r="D24" s="30" t="s">
        <v>4</v>
      </c>
      <c r="E24" s="30" t="s">
        <v>3</v>
      </c>
      <c r="F24" s="30" t="s">
        <v>6</v>
      </c>
      <c r="AE24" s="31">
        <f t="shared" si="0"/>
        <v>0</v>
      </c>
      <c r="AF24" s="32">
        <f t="shared" si="1"/>
        <v>1</v>
      </c>
      <c r="AG24" s="32">
        <f t="shared" si="2"/>
        <v>1</v>
      </c>
      <c r="AH24" s="32">
        <f t="shared" si="4"/>
        <v>1</v>
      </c>
      <c r="AI24" s="33">
        <f t="shared" si="3"/>
        <v>0</v>
      </c>
    </row>
    <row r="25" spans="1:35" s="19" customFormat="1" x14ac:dyDescent="0.25">
      <c r="A25" s="20" t="s">
        <v>7</v>
      </c>
      <c r="B25" s="37">
        <v>23380.504316578801</v>
      </c>
      <c r="C25" s="21" t="s">
        <v>7</v>
      </c>
      <c r="D25" s="37">
        <v>34782.776043554659</v>
      </c>
      <c r="E25" s="21" t="s">
        <v>7</v>
      </c>
      <c r="F25" s="37">
        <v>57128.962317524441</v>
      </c>
      <c r="AE25" s="34">
        <f t="shared" si="0"/>
        <v>0</v>
      </c>
      <c r="AF25" s="35">
        <f t="shared" si="1"/>
        <v>1</v>
      </c>
      <c r="AG25" s="35">
        <f t="shared" si="2"/>
        <v>1</v>
      </c>
      <c r="AH25" s="35">
        <f t="shared" si="4"/>
        <v>1</v>
      </c>
      <c r="AI25" s="36">
        <f t="shared" si="3"/>
        <v>0</v>
      </c>
    </row>
    <row r="26" spans="1:35" x14ac:dyDescent="0.25">
      <c r="AE26" s="22">
        <f t="shared" si="0"/>
        <v>0</v>
      </c>
      <c r="AF26" s="23">
        <f t="shared" si="1"/>
        <v>1</v>
      </c>
      <c r="AG26" s="23">
        <f t="shared" si="2"/>
        <v>1</v>
      </c>
      <c r="AH26" s="23">
        <f t="shared" si="4"/>
        <v>1</v>
      </c>
      <c r="AI26" s="24">
        <f t="shared" si="3"/>
        <v>0</v>
      </c>
    </row>
    <row r="27" spans="1:35" x14ac:dyDescent="0.25">
      <c r="AE27" s="10">
        <f t="shared" si="0"/>
        <v>0</v>
      </c>
      <c r="AF27" s="11">
        <f t="shared" si="1"/>
        <v>1</v>
      </c>
      <c r="AG27" s="11">
        <f t="shared" si="2"/>
        <v>1</v>
      </c>
      <c r="AH27" s="11">
        <f t="shared" si="4"/>
        <v>1</v>
      </c>
      <c r="AI27" s="12">
        <f t="shared" si="3"/>
        <v>0</v>
      </c>
    </row>
    <row r="28" spans="1:35" x14ac:dyDescent="0.25">
      <c r="AE28" s="10">
        <f t="shared" si="0"/>
        <v>0</v>
      </c>
      <c r="AF28" s="11">
        <f t="shared" si="1"/>
        <v>1</v>
      </c>
      <c r="AG28" s="11">
        <f t="shared" si="2"/>
        <v>1</v>
      </c>
      <c r="AH28" s="11">
        <f t="shared" si="4"/>
        <v>1</v>
      </c>
      <c r="AI28" s="12">
        <f t="shared" si="3"/>
        <v>0</v>
      </c>
    </row>
    <row r="29" spans="1:35" x14ac:dyDescent="0.25">
      <c r="AE29" s="10">
        <f t="shared" si="0"/>
        <v>0</v>
      </c>
      <c r="AF29" s="11">
        <f t="shared" si="1"/>
        <v>1</v>
      </c>
      <c r="AG29" s="11">
        <f t="shared" si="2"/>
        <v>1</v>
      </c>
      <c r="AH29" s="11">
        <f t="shared" si="4"/>
        <v>1</v>
      </c>
      <c r="AI29" s="12">
        <f t="shared" si="3"/>
        <v>0</v>
      </c>
    </row>
    <row r="30" spans="1:35" x14ac:dyDescent="0.25">
      <c r="AE30" s="10">
        <f t="shared" si="0"/>
        <v>0</v>
      </c>
      <c r="AF30" s="11">
        <f t="shared" si="1"/>
        <v>1</v>
      </c>
      <c r="AG30" s="11">
        <f t="shared" si="2"/>
        <v>1</v>
      </c>
      <c r="AH30" s="11">
        <f t="shared" si="4"/>
        <v>1</v>
      </c>
      <c r="AI30" s="12">
        <f t="shared" si="3"/>
        <v>0</v>
      </c>
    </row>
    <row r="31" spans="1:35" x14ac:dyDescent="0.25">
      <c r="AE31" s="10">
        <f t="shared" si="0"/>
        <v>0</v>
      </c>
      <c r="AF31" s="11">
        <f t="shared" si="1"/>
        <v>1</v>
      </c>
      <c r="AG31" s="11">
        <f t="shared" si="2"/>
        <v>1</v>
      </c>
      <c r="AH31" s="11">
        <f t="shared" si="4"/>
        <v>1</v>
      </c>
      <c r="AI31" s="12">
        <f t="shared" si="3"/>
        <v>0</v>
      </c>
    </row>
    <row r="32" spans="1:35" x14ac:dyDescent="0.25">
      <c r="AE32" s="10">
        <f t="shared" si="0"/>
        <v>0</v>
      </c>
      <c r="AF32" s="11">
        <f t="shared" si="1"/>
        <v>1</v>
      </c>
      <c r="AG32" s="11">
        <f t="shared" si="2"/>
        <v>1</v>
      </c>
      <c r="AH32" s="11">
        <f t="shared" si="4"/>
        <v>1</v>
      </c>
      <c r="AI32" s="12">
        <f t="shared" si="3"/>
        <v>0</v>
      </c>
    </row>
    <row r="33" spans="31:35" x14ac:dyDescent="0.25">
      <c r="AE33" s="10">
        <f t="shared" si="0"/>
        <v>0</v>
      </c>
      <c r="AF33" s="11">
        <f t="shared" si="1"/>
        <v>1</v>
      </c>
      <c r="AG33" s="11">
        <f t="shared" si="2"/>
        <v>1</v>
      </c>
      <c r="AH33" s="11">
        <f t="shared" si="4"/>
        <v>1</v>
      </c>
      <c r="AI33" s="12">
        <f t="shared" si="3"/>
        <v>0</v>
      </c>
    </row>
    <row r="34" spans="31:35" x14ac:dyDescent="0.25">
      <c r="AE34" s="10">
        <f t="shared" si="0"/>
        <v>0</v>
      </c>
      <c r="AF34" s="11">
        <f t="shared" si="1"/>
        <v>1</v>
      </c>
      <c r="AG34" s="11">
        <f t="shared" si="2"/>
        <v>1</v>
      </c>
      <c r="AH34" s="11">
        <f t="shared" si="4"/>
        <v>1</v>
      </c>
      <c r="AI34" s="12">
        <f t="shared" si="3"/>
        <v>0</v>
      </c>
    </row>
    <row r="35" spans="31:35" x14ac:dyDescent="0.25">
      <c r="AE35" s="10">
        <f t="shared" si="0"/>
        <v>0</v>
      </c>
      <c r="AF35" s="11">
        <f t="shared" si="1"/>
        <v>1</v>
      </c>
      <c r="AG35" s="11">
        <f t="shared" si="2"/>
        <v>1</v>
      </c>
      <c r="AH35" s="11">
        <f t="shared" si="4"/>
        <v>1</v>
      </c>
      <c r="AI35" s="12">
        <f t="shared" si="3"/>
        <v>0</v>
      </c>
    </row>
    <row r="36" spans="31:35" x14ac:dyDescent="0.25">
      <c r="AE36" s="10">
        <f t="shared" si="0"/>
        <v>0</v>
      </c>
      <c r="AF36" s="11">
        <f t="shared" si="1"/>
        <v>1</v>
      </c>
      <c r="AG36" s="11">
        <f t="shared" si="2"/>
        <v>1</v>
      </c>
      <c r="AH36" s="11">
        <f t="shared" si="4"/>
        <v>1</v>
      </c>
      <c r="AI36" s="12">
        <f t="shared" si="3"/>
        <v>0</v>
      </c>
    </row>
    <row r="37" spans="31:35" x14ac:dyDescent="0.25">
      <c r="AE37" s="10">
        <f t="shared" si="0"/>
        <v>0</v>
      </c>
      <c r="AF37" s="11">
        <f t="shared" si="1"/>
        <v>1</v>
      </c>
      <c r="AG37" s="11">
        <f t="shared" si="2"/>
        <v>1</v>
      </c>
      <c r="AH37" s="11">
        <f t="shared" si="4"/>
        <v>1</v>
      </c>
      <c r="AI37" s="12">
        <f t="shared" si="3"/>
        <v>0</v>
      </c>
    </row>
    <row r="38" spans="31:35" x14ac:dyDescent="0.25">
      <c r="AE38" s="10">
        <f t="shared" si="0"/>
        <v>0</v>
      </c>
      <c r="AF38" s="11">
        <f t="shared" si="1"/>
        <v>1</v>
      </c>
      <c r="AG38" s="11">
        <f t="shared" si="2"/>
        <v>1</v>
      </c>
      <c r="AH38" s="11">
        <f t="shared" si="4"/>
        <v>1</v>
      </c>
      <c r="AI38" s="12">
        <f t="shared" si="3"/>
        <v>0</v>
      </c>
    </row>
    <row r="39" spans="31:35" x14ac:dyDescent="0.25">
      <c r="AE39" s="10">
        <f t="shared" si="0"/>
        <v>0</v>
      </c>
      <c r="AF39" s="11">
        <f t="shared" si="1"/>
        <v>1</v>
      </c>
      <c r="AG39" s="11">
        <f t="shared" si="2"/>
        <v>1</v>
      </c>
      <c r="AH39" s="11">
        <f t="shared" si="4"/>
        <v>1</v>
      </c>
      <c r="AI39" s="12">
        <f t="shared" si="3"/>
        <v>0</v>
      </c>
    </row>
    <row r="40" spans="31:35" x14ac:dyDescent="0.25">
      <c r="AE40" s="10">
        <f t="shared" si="0"/>
        <v>0</v>
      </c>
      <c r="AF40" s="11">
        <f t="shared" si="1"/>
        <v>1</v>
      </c>
      <c r="AG40" s="11">
        <f t="shared" si="2"/>
        <v>1</v>
      </c>
      <c r="AH40" s="11">
        <f t="shared" si="4"/>
        <v>1</v>
      </c>
      <c r="AI40" s="12">
        <f t="shared" si="3"/>
        <v>0</v>
      </c>
    </row>
    <row r="41" spans="31:35" x14ac:dyDescent="0.25">
      <c r="AE41" s="10">
        <f t="shared" si="0"/>
        <v>0</v>
      </c>
      <c r="AF41" s="11">
        <f t="shared" si="1"/>
        <v>1</v>
      </c>
      <c r="AG41" s="11">
        <f t="shared" si="2"/>
        <v>1</v>
      </c>
      <c r="AH41" s="11">
        <f t="shared" si="4"/>
        <v>1</v>
      </c>
      <c r="AI41" s="12">
        <f t="shared" si="3"/>
        <v>0</v>
      </c>
    </row>
    <row r="42" spans="31:35" x14ac:dyDescent="0.25">
      <c r="AE42" s="10">
        <f t="shared" si="0"/>
        <v>0</v>
      </c>
      <c r="AF42" s="11">
        <f t="shared" si="1"/>
        <v>1</v>
      </c>
      <c r="AG42" s="11">
        <f t="shared" si="2"/>
        <v>1</v>
      </c>
      <c r="AH42" s="11">
        <f t="shared" si="4"/>
        <v>1</v>
      </c>
      <c r="AI42" s="12">
        <f t="shared" si="3"/>
        <v>0</v>
      </c>
    </row>
    <row r="43" spans="31:35" x14ac:dyDescent="0.25">
      <c r="AE43" s="10">
        <f t="shared" si="0"/>
        <v>0</v>
      </c>
      <c r="AF43" s="11">
        <f t="shared" si="1"/>
        <v>1</v>
      </c>
      <c r="AG43" s="11">
        <f t="shared" si="2"/>
        <v>1</v>
      </c>
      <c r="AH43" s="11">
        <f t="shared" si="4"/>
        <v>1</v>
      </c>
      <c r="AI43" s="12">
        <f t="shared" si="3"/>
        <v>0</v>
      </c>
    </row>
    <row r="44" spans="31:35" x14ac:dyDescent="0.25">
      <c r="AE44" s="10">
        <f t="shared" si="0"/>
        <v>0</v>
      </c>
      <c r="AF44" s="11">
        <f t="shared" si="1"/>
        <v>1</v>
      </c>
      <c r="AG44" s="11">
        <f t="shared" si="2"/>
        <v>1</v>
      </c>
      <c r="AH44" s="11">
        <f t="shared" si="4"/>
        <v>1</v>
      </c>
      <c r="AI44" s="12">
        <f t="shared" si="3"/>
        <v>0</v>
      </c>
    </row>
    <row r="45" spans="31:35" x14ac:dyDescent="0.25">
      <c r="AE45" s="10">
        <f t="shared" si="0"/>
        <v>0</v>
      </c>
      <c r="AF45" s="11">
        <f t="shared" si="1"/>
        <v>1</v>
      </c>
      <c r="AG45" s="11">
        <f t="shared" si="2"/>
        <v>1</v>
      </c>
      <c r="AH45" s="11">
        <f t="shared" si="4"/>
        <v>1</v>
      </c>
      <c r="AI45" s="12">
        <f t="shared" si="3"/>
        <v>0</v>
      </c>
    </row>
    <row r="46" spans="31:35" x14ac:dyDescent="0.25">
      <c r="AE46" s="10">
        <f t="shared" si="0"/>
        <v>0</v>
      </c>
      <c r="AF46" s="11">
        <f t="shared" si="1"/>
        <v>1</v>
      </c>
      <c r="AG46" s="11">
        <f t="shared" si="2"/>
        <v>1</v>
      </c>
      <c r="AH46" s="11">
        <f t="shared" si="4"/>
        <v>1</v>
      </c>
      <c r="AI46" s="12">
        <f t="shared" si="3"/>
        <v>0</v>
      </c>
    </row>
    <row r="47" spans="31:35" x14ac:dyDescent="0.25">
      <c r="AE47" s="10">
        <f t="shared" si="0"/>
        <v>0</v>
      </c>
      <c r="AF47" s="11">
        <f t="shared" si="1"/>
        <v>1</v>
      </c>
      <c r="AG47" s="11">
        <f t="shared" si="2"/>
        <v>1</v>
      </c>
      <c r="AH47" s="11">
        <f t="shared" si="4"/>
        <v>1</v>
      </c>
      <c r="AI47" s="12">
        <f t="shared" si="3"/>
        <v>0</v>
      </c>
    </row>
    <row r="48" spans="31:35" x14ac:dyDescent="0.25">
      <c r="AE48" s="10">
        <f t="shared" si="0"/>
        <v>0</v>
      </c>
      <c r="AF48" s="11">
        <f t="shared" si="1"/>
        <v>1</v>
      </c>
      <c r="AG48" s="11">
        <f t="shared" si="2"/>
        <v>1</v>
      </c>
      <c r="AH48" s="11">
        <f t="shared" si="4"/>
        <v>1</v>
      </c>
      <c r="AI48" s="12">
        <f t="shared" si="3"/>
        <v>0</v>
      </c>
    </row>
    <row r="49" spans="31:35" x14ac:dyDescent="0.25">
      <c r="AE49" s="10">
        <f t="shared" si="0"/>
        <v>0</v>
      </c>
      <c r="AF49" s="11">
        <f t="shared" si="1"/>
        <v>1</v>
      </c>
      <c r="AG49" s="11">
        <f t="shared" si="2"/>
        <v>1</v>
      </c>
      <c r="AH49" s="11">
        <f t="shared" si="4"/>
        <v>1</v>
      </c>
      <c r="AI49" s="12">
        <f t="shared" si="3"/>
        <v>0</v>
      </c>
    </row>
    <row r="50" spans="31:35" x14ac:dyDescent="0.25">
      <c r="AE50" s="10">
        <f t="shared" si="0"/>
        <v>0</v>
      </c>
      <c r="AF50" s="11">
        <f t="shared" si="1"/>
        <v>1</v>
      </c>
      <c r="AG50" s="11">
        <f t="shared" si="2"/>
        <v>1</v>
      </c>
      <c r="AH50" s="11">
        <f t="shared" si="4"/>
        <v>1</v>
      </c>
      <c r="AI50" s="12">
        <f t="shared" si="3"/>
        <v>0</v>
      </c>
    </row>
    <row r="51" spans="31:35" x14ac:dyDescent="0.25">
      <c r="AE51" s="10">
        <f t="shared" si="0"/>
        <v>0</v>
      </c>
      <c r="AF51" s="11">
        <f t="shared" si="1"/>
        <v>1</v>
      </c>
      <c r="AG51" s="11">
        <f t="shared" si="2"/>
        <v>1</v>
      </c>
      <c r="AH51" s="11">
        <f t="shared" si="4"/>
        <v>1</v>
      </c>
      <c r="AI51" s="12">
        <f t="shared" si="3"/>
        <v>0</v>
      </c>
    </row>
    <row r="52" spans="31:35" x14ac:dyDescent="0.25">
      <c r="AE52" s="10">
        <f t="shared" si="0"/>
        <v>0</v>
      </c>
      <c r="AF52" s="11">
        <f t="shared" si="1"/>
        <v>1</v>
      </c>
      <c r="AG52" s="11">
        <f t="shared" si="2"/>
        <v>1</v>
      </c>
      <c r="AH52" s="11">
        <f t="shared" si="4"/>
        <v>1</v>
      </c>
      <c r="AI52" s="12">
        <f t="shared" si="3"/>
        <v>0</v>
      </c>
    </row>
    <row r="53" spans="31:35" x14ac:dyDescent="0.25">
      <c r="AE53" s="10">
        <f t="shared" si="0"/>
        <v>0</v>
      </c>
      <c r="AF53" s="11">
        <f t="shared" si="1"/>
        <v>1</v>
      </c>
      <c r="AG53" s="11">
        <f t="shared" si="2"/>
        <v>1</v>
      </c>
      <c r="AH53" s="11">
        <f t="shared" si="4"/>
        <v>1</v>
      </c>
      <c r="AI53" s="12">
        <f t="shared" si="3"/>
        <v>0</v>
      </c>
    </row>
    <row r="54" spans="31:35" x14ac:dyDescent="0.25">
      <c r="AE54" s="10">
        <f t="shared" si="0"/>
        <v>0</v>
      </c>
      <c r="AF54" s="11">
        <f t="shared" si="1"/>
        <v>1</v>
      </c>
      <c r="AG54" s="11">
        <f t="shared" si="2"/>
        <v>1</v>
      </c>
      <c r="AH54" s="11">
        <f t="shared" si="4"/>
        <v>1</v>
      </c>
      <c r="AI54" s="12">
        <f t="shared" si="3"/>
        <v>0</v>
      </c>
    </row>
    <row r="55" spans="31:35" x14ac:dyDescent="0.25">
      <c r="AE55" s="10">
        <f t="shared" si="0"/>
        <v>0</v>
      </c>
      <c r="AF55" s="11">
        <f t="shared" si="1"/>
        <v>1</v>
      </c>
      <c r="AG55" s="11">
        <f t="shared" si="2"/>
        <v>1</v>
      </c>
      <c r="AH55" s="11">
        <f t="shared" si="4"/>
        <v>1</v>
      </c>
      <c r="AI55" s="12">
        <f t="shared" si="3"/>
        <v>0</v>
      </c>
    </row>
    <row r="56" spans="31:35" x14ac:dyDescent="0.25">
      <c r="AE56" s="10">
        <f t="shared" si="0"/>
        <v>0</v>
      </c>
      <c r="AF56" s="11">
        <f t="shared" si="1"/>
        <v>1</v>
      </c>
      <c r="AG56" s="11">
        <f t="shared" si="2"/>
        <v>1</v>
      </c>
      <c r="AH56" s="11">
        <f t="shared" si="4"/>
        <v>1</v>
      </c>
      <c r="AI56" s="12">
        <f t="shared" si="3"/>
        <v>0</v>
      </c>
    </row>
    <row r="57" spans="31:35" x14ac:dyDescent="0.25">
      <c r="AE57" s="10">
        <f t="shared" si="0"/>
        <v>0</v>
      </c>
      <c r="AF57" s="11">
        <f t="shared" si="1"/>
        <v>1</v>
      </c>
      <c r="AG57" s="11">
        <f t="shared" si="2"/>
        <v>1</v>
      </c>
      <c r="AH57" s="11">
        <f t="shared" si="4"/>
        <v>1</v>
      </c>
      <c r="AI57" s="12">
        <f t="shared" si="3"/>
        <v>0</v>
      </c>
    </row>
    <row r="58" spans="31:35" x14ac:dyDescent="0.25">
      <c r="AE58" s="10">
        <f t="shared" si="0"/>
        <v>0</v>
      </c>
      <c r="AF58" s="11">
        <f t="shared" si="1"/>
        <v>1</v>
      </c>
      <c r="AG58" s="11">
        <f t="shared" si="2"/>
        <v>1</v>
      </c>
      <c r="AH58" s="11">
        <f t="shared" si="4"/>
        <v>1</v>
      </c>
      <c r="AI58" s="12">
        <f t="shared" si="3"/>
        <v>0</v>
      </c>
    </row>
  </sheetData>
  <mergeCells count="3">
    <mergeCell ref="G2:K2"/>
    <mergeCell ref="S2:W2"/>
    <mergeCell ref="AE2:AI2"/>
  </mergeCells>
  <pageMargins left="0.7" right="0.7" top="0.75" bottom="0.75" header="0.3" footer="0.3"/>
  <pageSetup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="125" zoomScaleNormal="125" workbookViewId="0"/>
  </sheetViews>
  <sheetFormatPr defaultColWidth="8.85546875" defaultRowHeight="15.75" x14ac:dyDescent="0.25"/>
  <cols>
    <col min="1" max="1" width="8.85546875" style="1"/>
    <col min="2" max="4" width="12.42578125" style="1" bestFit="1" customWidth="1"/>
    <col min="5" max="16384" width="8.85546875" style="1"/>
  </cols>
  <sheetData>
    <row r="1" spans="1:6" x14ac:dyDescent="0.25">
      <c r="A1" s="1" t="s">
        <v>21</v>
      </c>
      <c r="F1" s="14"/>
    </row>
    <row r="21" spans="1:8" x14ac:dyDescent="0.25">
      <c r="A21" s="2" t="s">
        <v>22</v>
      </c>
      <c r="B21" s="2"/>
      <c r="C21" s="2"/>
      <c r="D21" s="2"/>
      <c r="E21" s="2"/>
      <c r="F21" s="2"/>
      <c r="G21" s="2"/>
      <c r="H21" s="2"/>
    </row>
    <row r="22" spans="1:8" x14ac:dyDescent="0.25">
      <c r="A22" s="3" t="s">
        <v>15</v>
      </c>
      <c r="B22" s="2"/>
      <c r="C22" s="2"/>
      <c r="D22" s="2"/>
      <c r="E22" s="2"/>
      <c r="F22" s="2"/>
      <c r="G22" s="2"/>
      <c r="H22" s="2"/>
    </row>
    <row r="24" spans="1:8" x14ac:dyDescent="0.25">
      <c r="A24" s="8"/>
      <c r="B24" s="9" t="s">
        <v>5</v>
      </c>
      <c r="C24" s="9" t="s">
        <v>4</v>
      </c>
      <c r="D24" s="9" t="s">
        <v>6</v>
      </c>
    </row>
    <row r="25" spans="1:8" x14ac:dyDescent="0.25">
      <c r="A25" s="1" t="s">
        <v>13</v>
      </c>
      <c r="B25" s="26">
        <v>24650.435739228386</v>
      </c>
      <c r="C25" s="26">
        <v>37103.43449465141</v>
      </c>
      <c r="D25" s="26">
        <v>61989.889097603416</v>
      </c>
    </row>
    <row r="26" spans="1:8" x14ac:dyDescent="0.25">
      <c r="A26" s="25" t="s">
        <v>14</v>
      </c>
      <c r="B26" s="27">
        <v>22240.965246496635</v>
      </c>
      <c r="C26" s="27">
        <v>32741.564974324931</v>
      </c>
      <c r="D26" s="27">
        <v>52951.657671016699</v>
      </c>
    </row>
  </sheetData>
  <pageMargins left="0.7" right="0.7" top="0.75" bottom="0.75" header="0.3" footer="0.3"/>
  <pageSetup scale="78" fitToHeight="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Katherine L'Heureux</cp:lastModifiedBy>
  <cp:lastPrinted>2019-12-02T16:49:15Z</cp:lastPrinted>
  <dcterms:created xsi:type="dcterms:W3CDTF">2019-06-10T14:53:01Z</dcterms:created>
  <dcterms:modified xsi:type="dcterms:W3CDTF">2019-12-04T19:32:15Z</dcterms:modified>
</cp:coreProperties>
</file>