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225" yWindow="0" windowWidth="21300" windowHeight="18240"/>
  </bookViews>
  <sheets>
    <sheet name="Figure 1" sheetId="1" r:id="rId1"/>
    <sheet name="Figure 2" sheetId="4" r:id="rId2"/>
    <sheet name="Figure 3" sheetId="5" r:id="rId3"/>
    <sheet name="Figure 4" sheetId="6" r:id="rId4"/>
    <sheet name="Figure 5" sheetId="7" r:id="rId5"/>
  </sheets>
  <externalReferences>
    <externalReference r:id="rId6"/>
    <externalReference r:id="rId7"/>
    <externalReference r:id="rId8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7" l="1"/>
  <c r="C36" i="7"/>
  <c r="V30" i="6" l="1"/>
  <c r="V27" i="6"/>
  <c r="V24" i="6"/>
  <c r="V21" i="6"/>
  <c r="V18" i="6"/>
  <c r="V15" i="6"/>
  <c r="V12" i="6"/>
  <c r="V9" i="6"/>
  <c r="V6" i="6"/>
  <c r="C48" i="5" l="1"/>
  <c r="C47" i="5"/>
  <c r="C46" i="5"/>
  <c r="I34" i="5"/>
  <c r="K34" i="5" s="1"/>
  <c r="M34" i="5" s="1"/>
  <c r="H34" i="5"/>
  <c r="J34" i="5" s="1"/>
  <c r="L34" i="5" s="1"/>
  <c r="N34" i="5" s="1"/>
  <c r="F34" i="5"/>
  <c r="E34" i="5" s="1"/>
  <c r="D34" i="5" s="1"/>
  <c r="O48" i="4"/>
  <c r="N48" i="4" s="1"/>
  <c r="M48" i="4" s="1"/>
  <c r="L48" i="4" s="1"/>
  <c r="K48" i="4" s="1"/>
  <c r="J48" i="4" s="1"/>
  <c r="I48" i="4" s="1"/>
  <c r="H48" i="4" s="1"/>
  <c r="G48" i="4" s="1"/>
  <c r="F48" i="4" s="1"/>
  <c r="E48" i="4" s="1"/>
  <c r="D48" i="4" s="1"/>
  <c r="C48" i="4" s="1"/>
  <c r="O47" i="4"/>
  <c r="N47" i="4" s="1"/>
  <c r="M47" i="4" s="1"/>
  <c r="L47" i="4" s="1"/>
  <c r="K47" i="4" s="1"/>
  <c r="J47" i="4" s="1"/>
  <c r="I47" i="4" s="1"/>
  <c r="H47" i="4" s="1"/>
  <c r="G47" i="4" s="1"/>
  <c r="F47" i="4" s="1"/>
  <c r="E47" i="4" s="1"/>
  <c r="D47" i="4" s="1"/>
  <c r="C47" i="4" s="1"/>
  <c r="O46" i="4"/>
  <c r="N46" i="4"/>
  <c r="M46" i="4" s="1"/>
  <c r="L46" i="4" s="1"/>
  <c r="K46" i="4" s="1"/>
  <c r="J46" i="4" s="1"/>
  <c r="I46" i="4" s="1"/>
  <c r="H46" i="4" s="1"/>
  <c r="G46" i="4" s="1"/>
  <c r="F46" i="4" s="1"/>
  <c r="E46" i="4" s="1"/>
  <c r="D46" i="4" s="1"/>
  <c r="C46" i="4" s="1"/>
</calcChain>
</file>

<file path=xl/comments1.xml><?xml version="1.0" encoding="utf-8"?>
<comments xmlns="http://schemas.openxmlformats.org/spreadsheetml/2006/main">
  <authors>
    <author>Mashfiqur Khan</author>
  </authors>
  <commentList>
    <comment ref="B36" authorId="0">
      <text>
        <r>
          <rPr>
            <b/>
            <sz val="9"/>
            <color indexed="81"/>
            <rFont val="Tahoma"/>
            <family val="2"/>
          </rPr>
          <t>Mashfiqur Khan:</t>
        </r>
        <r>
          <rPr>
            <sz val="9"/>
            <color indexed="81"/>
            <rFont val="Tahoma"/>
            <family val="2"/>
          </rPr>
          <t xml:space="preserve">
Using Table1 in Sheet 2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Mashfiqur Khan:</t>
        </r>
        <r>
          <rPr>
            <sz val="9"/>
            <color indexed="81"/>
            <rFont val="Tahoma"/>
            <family val="2"/>
          </rPr>
          <t xml:space="preserve">
Using Table2 in Sheet 2</t>
        </r>
      </text>
    </comment>
  </commentList>
</comments>
</file>

<file path=xl/sharedStrings.xml><?xml version="1.0" encoding="utf-8"?>
<sst xmlns="http://schemas.openxmlformats.org/spreadsheetml/2006/main" count="97" uniqueCount="50">
  <si>
    <t>RHI &amp; EHI</t>
  </si>
  <si>
    <t>RHI, no EHI</t>
  </si>
  <si>
    <t>EHI, no RHI</t>
  </si>
  <si>
    <t>No EHI, no RHI</t>
  </si>
  <si>
    <t>Figure 1. Workers Age 64 by Health Insurance Coverage, 1996-2010</t>
  </si>
  <si>
    <t>Source: Authors’ calculations using University of Michigan, Health and Retirement Study (HRS), 1996-2010.</t>
  </si>
  <si>
    <t>* When using these data, please cite the Center for Retirement Research at Boston College.</t>
  </si>
  <si>
    <t>Year Age 65</t>
  </si>
  <si>
    <t>1990-91</t>
  </si>
  <si>
    <t>1992-93</t>
  </si>
  <si>
    <t>1994-95</t>
  </si>
  <si>
    <t>1996-97</t>
  </si>
  <si>
    <t>1998-99</t>
  </si>
  <si>
    <t>2000-01</t>
  </si>
  <si>
    <t>2002-03</t>
  </si>
  <si>
    <t>2004-05</t>
  </si>
  <si>
    <t>2006-07</t>
  </si>
  <si>
    <t xml:space="preserve">2008 </t>
  </si>
  <si>
    <t>65 + 2 months</t>
  </si>
  <si>
    <t>65 + 4 months</t>
  </si>
  <si>
    <t>65 + 6 months</t>
  </si>
  <si>
    <t>65 + 8 months</t>
  </si>
  <si>
    <t>65 + 10 months</t>
  </si>
  <si>
    <t>Birth Cohort</t>
  </si>
  <si>
    <t>Figure 2. Social Security Full Retirement Age, by Year Worker Turns Age 65</t>
  </si>
  <si>
    <t>Source: U.S. Social Security Administration (2012).</t>
  </si>
  <si>
    <t>Figure 3. Social Security Delayed Retirement Credit, by Year Worker Turns Age 65</t>
  </si>
  <si>
    <t>Table: Average Hazard Rate</t>
  </si>
  <si>
    <t>Claim</t>
  </si>
  <si>
    <t>Exit</t>
  </si>
  <si>
    <t>Retirement</t>
  </si>
  <si>
    <t>Age</t>
  </si>
  <si>
    <t>Haz 1931-37</t>
  </si>
  <si>
    <t>Haz 1943-44</t>
  </si>
  <si>
    <t xml:space="preserve">               </t>
  </si>
  <si>
    <t>FRA = 65</t>
  </si>
  <si>
    <t>FRA = 66</t>
  </si>
  <si>
    <t>Figure 4. Retirement Rate, by Social Security Full Retirement Age</t>
  </si>
  <si>
    <t>Notes: The age-65 line covers the 1931-1937 cohorts. The age-66 line covers the 1943-44 cohorts. The rates are for 2-month periods.</t>
  </si>
  <si>
    <t>Source: Coe, Khan, and Rutledge (2013).</t>
  </si>
  <si>
    <t>Age65*NoRHI*ESI</t>
  </si>
  <si>
    <t>Age65*NoRHI*NoESI</t>
  </si>
  <si>
    <t>Age65*RHI*ESI</t>
  </si>
  <si>
    <t>Age65*RHI*NoESI</t>
  </si>
  <si>
    <t>Predicted Hazard Rates of Different groups at 65</t>
  </si>
  <si>
    <t>RHI + EHI</t>
  </si>
  <si>
    <t>Non-flag Weighted Average of 4 Groups</t>
  </si>
  <si>
    <t>Flaged Weighted Average of 4 Groups</t>
  </si>
  <si>
    <t>Figure 5. Predicted Probability of Retiring at Age 65, by Pre- and Post-Retirement Health Insurance Coverage</t>
  </si>
  <si>
    <t>Source: Authors’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</si>
</sst>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9" formatCode="0.000"/>
  </numFmts>
  <fonts count="12" x14ac:knownFonts="1">
    <font>
      <sz val="12"/>
      <color theme="1"/>
      <name val="Times New Roman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2"/>
    </font>
    <font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9" fontId="0" fillId="0" borderId="0" xfId="1" applyFont="1"/>
    <xf numFmtId="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0" borderId="0" xfId="2"/>
    <xf numFmtId="164" fontId="4" fillId="0" borderId="0" xfId="2" applyNumberFormat="1"/>
    <xf numFmtId="164" fontId="4" fillId="0" borderId="0" xfId="2" applyNumberFormat="1" applyAlignment="1">
      <alignment horizontal="center"/>
    </xf>
    <xf numFmtId="9" fontId="4" fillId="0" borderId="0" xfId="2" applyNumberFormat="1" applyAlignment="1">
      <alignment horizontal="center"/>
    </xf>
    <xf numFmtId="0" fontId="4" fillId="0" borderId="0" xfId="2" applyAlignment="1">
      <alignment horizontal="center"/>
    </xf>
    <xf numFmtId="0" fontId="4" fillId="0" borderId="0" xfId="2" quotePrefix="1" applyAlignment="1">
      <alignment horizontal="center"/>
    </xf>
    <xf numFmtId="9" fontId="0" fillId="0" borderId="0" xfId="3" applyFont="1"/>
    <xf numFmtId="164" fontId="0" fillId="0" borderId="0" xfId="3" applyNumberFormat="1" applyFont="1"/>
    <xf numFmtId="10" fontId="4" fillId="0" borderId="0" xfId="2" applyNumberFormat="1"/>
    <xf numFmtId="0" fontId="5" fillId="0" borderId="0" xfId="2" applyFont="1"/>
    <xf numFmtId="1" fontId="4" fillId="0" borderId="0" xfId="2" applyNumberFormat="1" applyAlignment="1">
      <alignment horizontal="center"/>
    </xf>
    <xf numFmtId="2" fontId="4" fillId="0" borderId="0" xfId="2" applyNumberFormat="1" applyAlignment="1">
      <alignment horizontal="center"/>
    </xf>
    <xf numFmtId="0" fontId="4" fillId="0" borderId="0" xfId="2" applyNumberFormat="1" applyAlignment="1">
      <alignment horizontal="center"/>
    </xf>
    <xf numFmtId="0" fontId="6" fillId="0" borderId="0" xfId="2" applyFont="1"/>
    <xf numFmtId="0" fontId="4" fillId="0" borderId="1" xfId="2" applyBorder="1"/>
    <xf numFmtId="0" fontId="4" fillId="0" borderId="2" xfId="2" applyBorder="1" applyAlignment="1">
      <alignment horizontal="center"/>
    </xf>
    <xf numFmtId="0" fontId="4" fillId="0" borderId="3" xfId="2" applyBorder="1"/>
    <xf numFmtId="169" fontId="4" fillId="0" borderId="0" xfId="2" applyNumberFormat="1"/>
    <xf numFmtId="169" fontId="8" fillId="0" borderId="3" xfId="2" applyNumberFormat="1" applyFont="1" applyBorder="1" applyAlignment="1">
      <alignment horizontal="center"/>
    </xf>
    <xf numFmtId="0" fontId="6" fillId="0" borderId="3" xfId="2" applyFont="1" applyBorder="1"/>
    <xf numFmtId="9" fontId="9" fillId="0" borderId="0" xfId="3" applyFont="1" applyBorder="1" applyAlignment="1">
      <alignment horizontal="center"/>
    </xf>
    <xf numFmtId="9" fontId="9" fillId="0" borderId="3" xfId="3" applyFont="1" applyBorder="1" applyAlignment="1">
      <alignment horizontal="center"/>
    </xf>
    <xf numFmtId="0" fontId="7" fillId="0" borderId="0" xfId="2" applyFont="1" applyBorder="1"/>
    <xf numFmtId="169" fontId="8" fillId="0" borderId="0" xfId="2" applyNumberFormat="1" applyFont="1" applyBorder="1" applyAlignment="1">
      <alignment horizontal="center"/>
    </xf>
    <xf numFmtId="0" fontId="7" fillId="0" borderId="3" xfId="2" applyFont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90541647792501"/>
          <c:y val="0.230287503296635"/>
          <c:w val="0.49607479399389698"/>
          <c:h val="0.729096349947757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dkUpDiag">
                <a:fgClr>
                  <a:srgbClr val="800000"/>
                </a:fgClr>
                <a:bgClr>
                  <a:prstClr val="white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0"/>
                  <c:y val="1.16703136396790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1'!$A$33:$A$36</c:f>
              <c:strCache>
                <c:ptCount val="4"/>
                <c:pt idx="0">
                  <c:v>EHI, no RHI</c:v>
                </c:pt>
                <c:pt idx="1">
                  <c:v>No EHI, no RHI</c:v>
                </c:pt>
                <c:pt idx="2">
                  <c:v>RHI &amp; EHI</c:v>
                </c:pt>
                <c:pt idx="3">
                  <c:v>RHI, no EHI</c:v>
                </c:pt>
              </c:strCache>
            </c:strRef>
          </c:cat>
          <c:val>
            <c:numRef>
              <c:f>'Figure 1'!$B$33:$B$36</c:f>
              <c:numCache>
                <c:formatCode>0%</c:formatCode>
                <c:ptCount val="4"/>
                <c:pt idx="0">
                  <c:v>0.25</c:v>
                </c:pt>
                <c:pt idx="1">
                  <c:v>0.31</c:v>
                </c:pt>
                <c:pt idx="2">
                  <c:v>0.38</c:v>
                </c:pt>
                <c:pt idx="3">
                  <c:v>0.06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6.9990179017557094E-2"/>
          <c:w val="0.99783183352080995"/>
          <c:h val="8.2084345583716703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 rtl="0"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200"/>
                      <a:t>65 + 2 </a:t>
                    </a:r>
                    <a:r>
                      <a:rPr lang="en-US" sz="1200">
                        <a:latin typeface="ScalaOT-Regular"/>
                        <a:cs typeface="ScalaOT-Regular"/>
                      </a:rPr>
                      <a:t>months</a:t>
                    </a:r>
                    <a:endParaRPr lang="en-US">
                      <a:latin typeface="ScalaOT-Regular"/>
                      <a:cs typeface="ScalaOT-Regular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200"/>
                      <a:t>65 + 4</a:t>
                    </a:r>
                    <a:r>
                      <a:rPr lang="en-US" sz="1200" baseline="0"/>
                      <a:t> </a:t>
                    </a:r>
                    <a:r>
                      <a:rPr lang="en-US" sz="1200" baseline="0">
                        <a:latin typeface="ScalaOT-Regular"/>
                        <a:cs typeface="ScalaOT-Regular"/>
                      </a:rPr>
                      <a:t>months</a:t>
                    </a:r>
                    <a:endParaRPr lang="en-US">
                      <a:latin typeface="ScalaOT-Regular"/>
                      <a:cs typeface="ScalaOT-Regular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4525644768494699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65 + 6 </a:t>
                    </a:r>
                    <a:r>
                      <a:rPr lang="en-US" sz="1200">
                        <a:latin typeface="ScalaOT-Regular"/>
                        <a:cs typeface="ScalaOT-Regular"/>
                      </a:rPr>
                      <a:t>months</a:t>
                    </a:r>
                    <a:endParaRPr lang="en-US">
                      <a:latin typeface="ScalaOT-Regular"/>
                      <a:cs typeface="ScalaOT-Regular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0894233576370999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65 + 8 </a:t>
                    </a:r>
                    <a:r>
                      <a:rPr lang="en-US" sz="1200">
                        <a:latin typeface="ScalaOT-Regular"/>
                        <a:cs typeface="ScalaOT-Regular"/>
                      </a:rPr>
                      <a:t>months</a:t>
                    </a:r>
                    <a:endParaRPr lang="en-US">
                      <a:latin typeface="ScalaOT-Regular"/>
                      <a:cs typeface="ScalaOT-Regular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sz="1200"/>
                      <a:t>65 + 10 </a:t>
                    </a:r>
                    <a:r>
                      <a:rPr lang="en-US" sz="1200">
                        <a:latin typeface="ScalaOT-Regular"/>
                        <a:cs typeface="ScalaOT-Regular"/>
                      </a:rPr>
                      <a:t>months</a:t>
                    </a:r>
                    <a:endParaRPr lang="en-US">
                      <a:latin typeface="ScalaOT-Regular"/>
                      <a:cs typeface="ScalaOT-Regular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2'!$J$47:$P$47</c:f>
              <c:strCache>
                <c:ptCount val="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 </c:v>
                </c:pt>
              </c:strCache>
            </c:strRef>
          </c:cat>
          <c:val>
            <c:numRef>
              <c:f>'Figure 2'!$J$46:$P$46</c:f>
              <c:numCache>
                <c:formatCode>0.00</c:formatCode>
                <c:ptCount val="7"/>
                <c:pt idx="0" formatCode="0">
                  <c:v>64.999999999999972</c:v>
                </c:pt>
                <c:pt idx="1">
                  <c:v>65.166666666666643</c:v>
                </c:pt>
                <c:pt idx="2">
                  <c:v>65.333333333333314</c:v>
                </c:pt>
                <c:pt idx="3">
                  <c:v>65.499999999999986</c:v>
                </c:pt>
                <c:pt idx="4">
                  <c:v>65.666666666666657</c:v>
                </c:pt>
                <c:pt idx="5">
                  <c:v>65.833333333333329</c:v>
                </c:pt>
                <c:pt idx="6" formatCode="General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5878144"/>
        <c:axId val="155879680"/>
      </c:barChart>
      <c:catAx>
        <c:axId val="155878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55879680"/>
        <c:crosses val="autoZero"/>
        <c:auto val="1"/>
        <c:lblAlgn val="ctr"/>
        <c:lblOffset val="100"/>
        <c:noMultiLvlLbl val="0"/>
      </c:catAx>
      <c:valAx>
        <c:axId val="1558796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55878144"/>
        <c:crosses val="autoZero"/>
        <c:crossBetween val="between"/>
        <c:majorUnit val="0.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3'!$D$35:$N$35</c:f>
              <c:strCache>
                <c:ptCount val="11"/>
                <c:pt idx="0">
                  <c:v>1989</c:v>
                </c:pt>
                <c:pt idx="1">
                  <c:v>1990-91</c:v>
                </c:pt>
                <c:pt idx="2">
                  <c:v>1992-93</c:v>
                </c:pt>
                <c:pt idx="3">
                  <c:v>1994-95</c:v>
                </c:pt>
                <c:pt idx="4">
                  <c:v>1996-97</c:v>
                </c:pt>
                <c:pt idx="5">
                  <c:v>1998-99</c:v>
                </c:pt>
                <c:pt idx="6">
                  <c:v>2000-01</c:v>
                </c:pt>
                <c:pt idx="7">
                  <c:v>2002-03</c:v>
                </c:pt>
                <c:pt idx="8">
                  <c:v>2004-05</c:v>
                </c:pt>
                <c:pt idx="9">
                  <c:v>2006-07</c:v>
                </c:pt>
                <c:pt idx="10">
                  <c:v>2008 </c:v>
                </c:pt>
              </c:strCache>
            </c:strRef>
          </c:cat>
          <c:val>
            <c:numRef>
              <c:f>'Figure 3'!$D$34:$N$34</c:f>
              <c:numCache>
                <c:formatCode>0.0%</c:formatCode>
                <c:ptCount val="11"/>
                <c:pt idx="0">
                  <c:v>3.0000000000000002E-2</c:v>
                </c:pt>
                <c:pt idx="1">
                  <c:v>3.5000000000000003E-2</c:v>
                </c:pt>
                <c:pt idx="2">
                  <c:v>0.04</c:v>
                </c:pt>
                <c:pt idx="3">
                  <c:v>4.4999999999999998E-2</c:v>
                </c:pt>
                <c:pt idx="4" formatCode="0%">
                  <c:v>4.9999999999999996E-2</c:v>
                </c:pt>
                <c:pt idx="5">
                  <c:v>5.5E-2</c:v>
                </c:pt>
                <c:pt idx="6">
                  <c:v>0.06</c:v>
                </c:pt>
                <c:pt idx="7">
                  <c:v>6.5000000000000002E-2</c:v>
                </c:pt>
                <c:pt idx="8">
                  <c:v>6.9999999999999993E-2</c:v>
                </c:pt>
                <c:pt idx="9">
                  <c:v>7.4999999999999997E-2</c:v>
                </c:pt>
                <c:pt idx="10">
                  <c:v>7.9999999999999988E-2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859328"/>
        <c:axId val="189861248"/>
      </c:barChart>
      <c:catAx>
        <c:axId val="18985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9861248"/>
        <c:crosses val="autoZero"/>
        <c:auto val="1"/>
        <c:lblAlgn val="ctr"/>
        <c:lblOffset val="100"/>
        <c:noMultiLvlLbl val="0"/>
      </c:catAx>
      <c:valAx>
        <c:axId val="1898612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9859328"/>
        <c:crosses val="autoZero"/>
        <c:crossBetween val="between"/>
        <c:majorUnit val="0.0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703E-2"/>
          <c:y val="5.1400554097404502E-2"/>
          <c:w val="0.87607852143482101"/>
          <c:h val="0.76515935508061494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4'!$T$4</c:f>
              <c:strCache>
                <c:ptCount val="1"/>
                <c:pt idx="0">
                  <c:v>FRA = 65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4'!$V$5:$V$32</c:f>
              <c:numCache>
                <c:formatCode>General</c:formatCode>
                <c:ptCount val="28"/>
                <c:pt idx="1">
                  <c:v>62</c:v>
                </c:pt>
                <c:pt idx="4">
                  <c:v>62.5</c:v>
                </c:pt>
                <c:pt idx="7">
                  <c:v>63</c:v>
                </c:pt>
                <c:pt idx="10">
                  <c:v>63.5</c:v>
                </c:pt>
                <c:pt idx="13">
                  <c:v>64</c:v>
                </c:pt>
                <c:pt idx="16">
                  <c:v>64.5</c:v>
                </c:pt>
                <c:pt idx="19">
                  <c:v>65</c:v>
                </c:pt>
                <c:pt idx="22">
                  <c:v>65.5</c:v>
                </c:pt>
                <c:pt idx="25">
                  <c:v>66</c:v>
                </c:pt>
              </c:numCache>
            </c:numRef>
          </c:cat>
          <c:val>
            <c:numRef>
              <c:f>'Figure 4'!$T$5:$T$32</c:f>
              <c:numCache>
                <c:formatCode>0%</c:formatCode>
                <c:ptCount val="28"/>
                <c:pt idx="0">
                  <c:v>2.1944399999999999E-2</c:v>
                </c:pt>
                <c:pt idx="1">
                  <c:v>0.1107701</c:v>
                </c:pt>
                <c:pt idx="2">
                  <c:v>5.2973300000000001E-2</c:v>
                </c:pt>
                <c:pt idx="3">
                  <c:v>3.0797100000000001E-2</c:v>
                </c:pt>
                <c:pt idx="4">
                  <c:v>3.0370399999999999E-2</c:v>
                </c:pt>
                <c:pt idx="5">
                  <c:v>2.1903300000000001E-2</c:v>
                </c:pt>
                <c:pt idx="6">
                  <c:v>3.5714299999999997E-2</c:v>
                </c:pt>
                <c:pt idx="7">
                  <c:v>5.3852200000000003E-2</c:v>
                </c:pt>
                <c:pt idx="8">
                  <c:v>2.6672299999999999E-2</c:v>
                </c:pt>
                <c:pt idx="9">
                  <c:v>2.1645000000000001E-2</c:v>
                </c:pt>
                <c:pt idx="10">
                  <c:v>2.3642699999999999E-2</c:v>
                </c:pt>
                <c:pt idx="11">
                  <c:v>2.7385199999999998E-2</c:v>
                </c:pt>
                <c:pt idx="12">
                  <c:v>2.2890500000000001E-2</c:v>
                </c:pt>
                <c:pt idx="13">
                  <c:v>4.5454500000000002E-2</c:v>
                </c:pt>
                <c:pt idx="14">
                  <c:v>3.09229E-2</c:v>
                </c:pt>
                <c:pt idx="15">
                  <c:v>3.0821899999999999E-2</c:v>
                </c:pt>
                <c:pt idx="16">
                  <c:v>2.3737399999999999E-2</c:v>
                </c:pt>
                <c:pt idx="17">
                  <c:v>3.1892999999999998E-2</c:v>
                </c:pt>
                <c:pt idx="18">
                  <c:v>4.2025899999999998E-2</c:v>
                </c:pt>
                <c:pt idx="19">
                  <c:v>0.1674234</c:v>
                </c:pt>
                <c:pt idx="20">
                  <c:v>7.8559699999999996E-2</c:v>
                </c:pt>
                <c:pt idx="21">
                  <c:v>8.7452500000000002E-2</c:v>
                </c:pt>
                <c:pt idx="22">
                  <c:v>4.9549500000000003E-2</c:v>
                </c:pt>
                <c:pt idx="23">
                  <c:v>6.7567600000000005E-2</c:v>
                </c:pt>
                <c:pt idx="24">
                  <c:v>6.4425800000000005E-2</c:v>
                </c:pt>
                <c:pt idx="25">
                  <c:v>9.9041500000000005E-2</c:v>
                </c:pt>
                <c:pt idx="26">
                  <c:v>8.7999999999999995E-2</c:v>
                </c:pt>
                <c:pt idx="27">
                  <c:v>0.1116505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4'!$U$4</c:f>
              <c:strCache>
                <c:ptCount val="1"/>
                <c:pt idx="0">
                  <c:v>FRA = 66</c:v>
                </c:pt>
              </c:strCache>
            </c:strRef>
          </c:tx>
          <c:spPr>
            <a:ln w="28575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4'!$V$5:$V$32</c:f>
              <c:numCache>
                <c:formatCode>General</c:formatCode>
                <c:ptCount val="28"/>
                <c:pt idx="1">
                  <c:v>62</c:v>
                </c:pt>
                <c:pt idx="4">
                  <c:v>62.5</c:v>
                </c:pt>
                <c:pt idx="7">
                  <c:v>63</c:v>
                </c:pt>
                <c:pt idx="10">
                  <c:v>63.5</c:v>
                </c:pt>
                <c:pt idx="13">
                  <c:v>64</c:v>
                </c:pt>
                <c:pt idx="16">
                  <c:v>64.5</c:v>
                </c:pt>
                <c:pt idx="19">
                  <c:v>65</c:v>
                </c:pt>
                <c:pt idx="22">
                  <c:v>65.5</c:v>
                </c:pt>
                <c:pt idx="25">
                  <c:v>66</c:v>
                </c:pt>
              </c:numCache>
            </c:numRef>
          </c:cat>
          <c:val>
            <c:numRef>
              <c:f>'Figure 4'!$U$5:$U$32</c:f>
              <c:numCache>
                <c:formatCode>0%</c:formatCode>
                <c:ptCount val="28"/>
                <c:pt idx="0">
                  <c:v>1.23675E-2</c:v>
                </c:pt>
                <c:pt idx="1">
                  <c:v>7.5317599999999998E-2</c:v>
                </c:pt>
                <c:pt idx="2">
                  <c:v>4.7008500000000002E-2</c:v>
                </c:pt>
                <c:pt idx="3">
                  <c:v>3.3018899999999997E-2</c:v>
                </c:pt>
                <c:pt idx="4">
                  <c:v>2.5252500000000001E-2</c:v>
                </c:pt>
                <c:pt idx="5">
                  <c:v>2.3936200000000001E-2</c:v>
                </c:pt>
                <c:pt idx="6">
                  <c:v>2.2535199999999998E-2</c:v>
                </c:pt>
                <c:pt idx="7">
                  <c:v>2.5147900000000001E-2</c:v>
                </c:pt>
                <c:pt idx="8">
                  <c:v>2.1739100000000001E-2</c:v>
                </c:pt>
                <c:pt idx="9">
                  <c:v>2.2653699999999999E-2</c:v>
                </c:pt>
                <c:pt idx="10">
                  <c:v>3.0612199999999999E-2</c:v>
                </c:pt>
                <c:pt idx="11">
                  <c:v>3.2608699999999997E-2</c:v>
                </c:pt>
                <c:pt idx="12">
                  <c:v>1.9084E-2</c:v>
                </c:pt>
                <c:pt idx="13">
                  <c:v>3.1746000000000003E-2</c:v>
                </c:pt>
                <c:pt idx="14">
                  <c:v>1.6949200000000001E-2</c:v>
                </c:pt>
                <c:pt idx="15">
                  <c:v>1.7543900000000001E-2</c:v>
                </c:pt>
                <c:pt idx="16">
                  <c:v>2.2727299999999999E-2</c:v>
                </c:pt>
                <c:pt idx="17">
                  <c:v>2.85714E-2</c:v>
                </c:pt>
                <c:pt idx="18">
                  <c:v>4.0404000000000002E-2</c:v>
                </c:pt>
                <c:pt idx="19">
                  <c:v>0.13186809999999999</c:v>
                </c:pt>
                <c:pt idx="20">
                  <c:v>5.5555599999999997E-2</c:v>
                </c:pt>
                <c:pt idx="21">
                  <c:v>5.7376999999999997E-2</c:v>
                </c:pt>
                <c:pt idx="22">
                  <c:v>9.2592599999999997E-2</c:v>
                </c:pt>
                <c:pt idx="23">
                  <c:v>7.9545500000000005E-2</c:v>
                </c:pt>
                <c:pt idx="24">
                  <c:v>0.1081081</c:v>
                </c:pt>
                <c:pt idx="25">
                  <c:v>0.1896552</c:v>
                </c:pt>
                <c:pt idx="26">
                  <c:v>0.25</c:v>
                </c:pt>
                <c:pt idx="27">
                  <c:v>0.1842105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00864"/>
        <c:axId val="167850752"/>
      </c:lineChart>
      <c:catAx>
        <c:axId val="1397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0231578691552403"/>
              <c:y val="0.929376952880889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785075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6785075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39700864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0.12902024433575299"/>
          <c:y val="0.10186764952253299"/>
          <c:w val="0.25020090803412798"/>
          <c:h val="0.188379293013904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.0%" sourceLinked="0"/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5'!$D$32:$D$35</c:f>
              <c:strCache>
                <c:ptCount val="4"/>
                <c:pt idx="0">
                  <c:v>EHI, no RHI</c:v>
                </c:pt>
                <c:pt idx="1">
                  <c:v>No EHI, no RHI</c:v>
                </c:pt>
                <c:pt idx="2">
                  <c:v>RHI + EHI</c:v>
                </c:pt>
                <c:pt idx="3">
                  <c:v>RHI, no EHI</c:v>
                </c:pt>
              </c:strCache>
            </c:strRef>
          </c:cat>
          <c:val>
            <c:numRef>
              <c:f>'Figure 5'!$C$32:$C$35</c:f>
              <c:numCache>
                <c:formatCode>0%</c:formatCode>
                <c:ptCount val="4"/>
                <c:pt idx="0">
                  <c:v>0.12981000000000001</c:v>
                </c:pt>
                <c:pt idx="1">
                  <c:v>9.8030000000000006E-2</c:v>
                </c:pt>
                <c:pt idx="2">
                  <c:v>7.7340000000000006E-2</c:v>
                </c:pt>
                <c:pt idx="3">
                  <c:v>8.0259999999999998E-2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69824"/>
        <c:axId val="185871360"/>
      </c:barChart>
      <c:catAx>
        <c:axId val="185869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5871360"/>
        <c:crosses val="autoZero"/>
        <c:auto val="1"/>
        <c:lblAlgn val="ctr"/>
        <c:lblOffset val="100"/>
        <c:noMultiLvlLbl val="0"/>
      </c:catAx>
      <c:valAx>
        <c:axId val="1858713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586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7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19050</xdr:rowOff>
    </xdr:from>
    <xdr:to>
      <xdr:col>6</xdr:col>
      <xdr:colOff>371475</xdr:colOff>
      <xdr:row>18</xdr:row>
      <xdr:rowOff>19050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44450</xdr:rowOff>
    </xdr:from>
    <xdr:to>
      <xdr:col>8</xdr:col>
      <xdr:colOff>571500</xdr:colOff>
      <xdr:row>22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101600</xdr:rowOff>
    </xdr:from>
    <xdr:to>
      <xdr:col>12</xdr:col>
      <xdr:colOff>190500</xdr:colOff>
      <xdr:row>23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</xdr:row>
      <xdr:rowOff>171450</xdr:rowOff>
    </xdr:from>
    <xdr:to>
      <xdr:col>8</xdr:col>
      <xdr:colOff>561974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187325</xdr:rowOff>
    </xdr:from>
    <xdr:to>
      <xdr:col>7</xdr:col>
      <xdr:colOff>15875</xdr:colOff>
      <xdr:row>24</xdr:row>
      <xdr:rowOff>3175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%20and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 &amp; 3"/>
      <sheetName val="Sheet2"/>
      <sheetName val="Sheet3"/>
    </sheetNames>
    <sheetDataSet>
      <sheetData sheetId="0">
        <row r="1">
          <cell r="D1">
            <v>3.0000000000000002E-2</v>
          </cell>
          <cell r="E1">
            <v>3.5000000000000003E-2</v>
          </cell>
          <cell r="F1">
            <v>0.04</v>
          </cell>
          <cell r="G1">
            <v>4.4999999999999998E-2</v>
          </cell>
          <cell r="H1">
            <v>4.9999999999999996E-2</v>
          </cell>
          <cell r="I1">
            <v>5.5E-2</v>
          </cell>
          <cell r="J1">
            <v>0.06</v>
          </cell>
          <cell r="K1">
            <v>6.5000000000000002E-2</v>
          </cell>
          <cell r="L1">
            <v>6.9999999999999993E-2</v>
          </cell>
          <cell r="M1">
            <v>7.4999999999999997E-2</v>
          </cell>
          <cell r="N1">
            <v>7.9999999999999988E-2</v>
          </cell>
        </row>
        <row r="2">
          <cell r="D2">
            <v>1989</v>
          </cell>
          <cell r="E2" t="str">
            <v>1990-91</v>
          </cell>
          <cell r="F2" t="str">
            <v>1992-93</v>
          </cell>
          <cell r="G2" t="str">
            <v>1994-95</v>
          </cell>
          <cell r="H2" t="str">
            <v>1996-97</v>
          </cell>
          <cell r="I2" t="str">
            <v>1998-99</v>
          </cell>
          <cell r="J2" t="str">
            <v>2000-01</v>
          </cell>
          <cell r="K2" t="str">
            <v>2002-03</v>
          </cell>
          <cell r="L2" t="str">
            <v>2004-05</v>
          </cell>
          <cell r="M2" t="str">
            <v>2006-07</v>
          </cell>
          <cell r="N2" t="str">
            <v xml:space="preserve">2008 </v>
          </cell>
        </row>
        <row r="46">
          <cell r="J46">
            <v>64.999999999999972</v>
          </cell>
          <cell r="K46">
            <v>65.166666666666643</v>
          </cell>
          <cell r="L46">
            <v>65.333333333333314</v>
          </cell>
          <cell r="M46">
            <v>65.499999999999986</v>
          </cell>
          <cell r="N46">
            <v>65.666666666666657</v>
          </cell>
          <cell r="O46">
            <v>65.833333333333329</v>
          </cell>
          <cell r="P46">
            <v>66</v>
          </cell>
        </row>
        <row r="47">
          <cell r="J47">
            <v>2002</v>
          </cell>
          <cell r="K47">
            <v>2003</v>
          </cell>
          <cell r="L47">
            <v>2004</v>
          </cell>
          <cell r="M47">
            <v>2005</v>
          </cell>
          <cell r="N47">
            <v>2006</v>
          </cell>
          <cell r="O47">
            <v>2007</v>
          </cell>
          <cell r="P47" t="str">
            <v xml:space="preserve">2008 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 t="str">
            <v>FRA = 65</v>
          </cell>
          <cell r="G4" t="str">
            <v>FRA = 66</v>
          </cell>
        </row>
        <row r="5">
          <cell r="F5">
            <v>2.1944399999999999E-2</v>
          </cell>
          <cell r="G5">
            <v>1.23675E-2</v>
          </cell>
        </row>
        <row r="6">
          <cell r="F6">
            <v>0.1107701</v>
          </cell>
          <cell r="G6">
            <v>7.5317599999999998E-2</v>
          </cell>
          <cell r="H6">
            <v>62</v>
          </cell>
        </row>
        <row r="7">
          <cell r="F7">
            <v>5.2973300000000001E-2</v>
          </cell>
          <cell r="G7">
            <v>4.7008500000000002E-2</v>
          </cell>
        </row>
        <row r="8">
          <cell r="F8">
            <v>3.0797100000000001E-2</v>
          </cell>
          <cell r="G8">
            <v>3.3018899999999997E-2</v>
          </cell>
        </row>
        <row r="9">
          <cell r="F9">
            <v>3.0370399999999999E-2</v>
          </cell>
          <cell r="G9">
            <v>2.5252500000000001E-2</v>
          </cell>
          <cell r="H9">
            <v>62.5</v>
          </cell>
        </row>
        <row r="10">
          <cell r="F10">
            <v>2.1903300000000001E-2</v>
          </cell>
          <cell r="G10">
            <v>2.3936200000000001E-2</v>
          </cell>
        </row>
        <row r="11">
          <cell r="F11">
            <v>3.5714299999999997E-2</v>
          </cell>
          <cell r="G11">
            <v>2.2535199999999998E-2</v>
          </cell>
        </row>
        <row r="12">
          <cell r="F12">
            <v>5.3852200000000003E-2</v>
          </cell>
          <cell r="G12">
            <v>2.5147900000000001E-2</v>
          </cell>
          <cell r="H12">
            <v>63</v>
          </cell>
        </row>
        <row r="13">
          <cell r="F13">
            <v>2.6672299999999999E-2</v>
          </cell>
          <cell r="G13">
            <v>2.1739100000000001E-2</v>
          </cell>
        </row>
        <row r="14">
          <cell r="F14">
            <v>2.1645000000000001E-2</v>
          </cell>
          <cell r="G14">
            <v>2.2653699999999999E-2</v>
          </cell>
        </row>
        <row r="15">
          <cell r="F15">
            <v>2.3642699999999999E-2</v>
          </cell>
          <cell r="G15">
            <v>3.0612199999999999E-2</v>
          </cell>
          <cell r="H15">
            <v>63.5</v>
          </cell>
        </row>
        <row r="16">
          <cell r="F16">
            <v>2.7385199999999998E-2</v>
          </cell>
          <cell r="G16">
            <v>3.2608699999999997E-2</v>
          </cell>
        </row>
        <row r="17">
          <cell r="F17">
            <v>2.2890500000000001E-2</v>
          </cell>
          <cell r="G17">
            <v>1.9084E-2</v>
          </cell>
        </row>
        <row r="18">
          <cell r="F18">
            <v>4.5454500000000002E-2</v>
          </cell>
          <cell r="G18">
            <v>3.1746000000000003E-2</v>
          </cell>
          <cell r="H18">
            <v>64</v>
          </cell>
        </row>
        <row r="19">
          <cell r="F19">
            <v>3.09229E-2</v>
          </cell>
          <cell r="G19">
            <v>1.6949200000000001E-2</v>
          </cell>
        </row>
        <row r="20">
          <cell r="F20">
            <v>3.0821899999999999E-2</v>
          </cell>
          <cell r="G20">
            <v>1.7543900000000001E-2</v>
          </cell>
        </row>
        <row r="21">
          <cell r="F21">
            <v>2.3737399999999999E-2</v>
          </cell>
          <cell r="G21">
            <v>2.2727299999999999E-2</v>
          </cell>
          <cell r="H21">
            <v>64.5</v>
          </cell>
        </row>
        <row r="22">
          <cell r="F22">
            <v>3.1892999999999998E-2</v>
          </cell>
          <cell r="G22">
            <v>2.85714E-2</v>
          </cell>
        </row>
        <row r="23">
          <cell r="F23">
            <v>4.2025899999999998E-2</v>
          </cell>
          <cell r="G23">
            <v>4.0404000000000002E-2</v>
          </cell>
        </row>
        <row r="24">
          <cell r="F24">
            <v>0.1674234</v>
          </cell>
          <cell r="G24">
            <v>0.13186809999999999</v>
          </cell>
          <cell r="H24">
            <v>65</v>
          </cell>
        </row>
        <row r="25">
          <cell r="F25">
            <v>7.8559699999999996E-2</v>
          </cell>
          <cell r="G25">
            <v>5.5555599999999997E-2</v>
          </cell>
        </row>
        <row r="26">
          <cell r="F26">
            <v>8.7452500000000002E-2</v>
          </cell>
          <cell r="G26">
            <v>5.7376999999999997E-2</v>
          </cell>
        </row>
        <row r="27">
          <cell r="F27">
            <v>4.9549500000000003E-2</v>
          </cell>
          <cell r="G27">
            <v>9.2592599999999997E-2</v>
          </cell>
          <cell r="H27">
            <v>65.5</v>
          </cell>
        </row>
        <row r="28">
          <cell r="F28">
            <v>6.7567600000000005E-2</v>
          </cell>
          <cell r="G28">
            <v>7.9545500000000005E-2</v>
          </cell>
        </row>
        <row r="29">
          <cell r="F29">
            <v>6.4425800000000005E-2</v>
          </cell>
          <cell r="G29">
            <v>0.1081081</v>
          </cell>
        </row>
        <row r="30">
          <cell r="F30">
            <v>9.9041500000000005E-2</v>
          </cell>
          <cell r="G30">
            <v>0.1896552</v>
          </cell>
          <cell r="H30">
            <v>66</v>
          </cell>
        </row>
        <row r="31">
          <cell r="F31">
            <v>8.7999999999999995E-2</v>
          </cell>
          <cell r="G31">
            <v>0.25</v>
          </cell>
        </row>
        <row r="32">
          <cell r="F32">
            <v>0.1116505</v>
          </cell>
          <cell r="G32">
            <v>0.1842105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>
        <row r="4">
          <cell r="E4">
            <v>579</v>
          </cell>
        </row>
        <row r="5">
          <cell r="E5">
            <v>85</v>
          </cell>
        </row>
        <row r="6">
          <cell r="E6">
            <v>369</v>
          </cell>
        </row>
        <row r="7">
          <cell r="E7">
            <v>474</v>
          </cell>
        </row>
        <row r="8">
          <cell r="E8">
            <v>1507</v>
          </cell>
        </row>
        <row r="12">
          <cell r="E12">
            <v>579</v>
          </cell>
        </row>
        <row r="13">
          <cell r="E13">
            <v>85</v>
          </cell>
        </row>
        <row r="14">
          <cell r="E14">
            <v>473</v>
          </cell>
        </row>
        <row r="15">
          <cell r="E15">
            <v>544</v>
          </cell>
        </row>
        <row r="16">
          <cell r="E16">
            <v>1681</v>
          </cell>
        </row>
      </sheetData>
      <sheetData sheetId="2">
        <row r="28">
          <cell r="K28">
            <v>0.12981000000000001</v>
          </cell>
          <cell r="L28" t="str">
            <v>EHI, no RHI</v>
          </cell>
        </row>
        <row r="29">
          <cell r="K29">
            <v>9.8030000000000006E-2</v>
          </cell>
          <cell r="L29" t="str">
            <v>No EHI, no RHI</v>
          </cell>
        </row>
        <row r="30">
          <cell r="K30">
            <v>7.7340000000000006E-2</v>
          </cell>
          <cell r="L30" t="str">
            <v>RHI + EHI</v>
          </cell>
        </row>
        <row r="31">
          <cell r="K31">
            <v>8.0259999999999998E-2</v>
          </cell>
          <cell r="L31" t="str">
            <v>RHI, no EHI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36"/>
  <sheetViews>
    <sheetView tabSelected="1" workbookViewId="0">
      <selection activeCell="L33" sqref="L33"/>
    </sheetView>
  </sheetViews>
  <sheetFormatPr defaultColWidth="8.875" defaultRowHeight="15.75" x14ac:dyDescent="0.25"/>
  <cols>
    <col min="1" max="1" width="17" customWidth="1"/>
  </cols>
  <sheetData>
    <row r="1" spans="1:16" x14ac:dyDescent="0.25">
      <c r="A1" t="s">
        <v>4</v>
      </c>
    </row>
    <row r="3" spans="1:16" x14ac:dyDescent="0.25">
      <c r="D3" s="1"/>
      <c r="K3" s="4"/>
      <c r="L3" s="3"/>
      <c r="M3" s="3"/>
      <c r="P3" s="4"/>
    </row>
    <row r="4" spans="1:16" x14ac:dyDescent="0.25">
      <c r="K4" s="4"/>
      <c r="L4" s="3"/>
      <c r="M4" s="3"/>
      <c r="P4" s="4"/>
    </row>
    <row r="5" spans="1:16" x14ac:dyDescent="0.25">
      <c r="D5" s="1"/>
      <c r="K5" s="4"/>
      <c r="L5" s="3"/>
      <c r="P5" s="4"/>
    </row>
    <row r="6" spans="1:16" x14ac:dyDescent="0.25">
      <c r="D6" s="1"/>
      <c r="K6" s="4"/>
      <c r="L6" s="3"/>
      <c r="M6" s="3"/>
      <c r="P6" s="4"/>
    </row>
    <row r="7" spans="1:16" x14ac:dyDescent="0.25">
      <c r="E7" s="1"/>
      <c r="F7" s="2"/>
      <c r="K7" s="4"/>
      <c r="L7" s="3"/>
    </row>
    <row r="8" spans="1:16" x14ac:dyDescent="0.25">
      <c r="E8" s="1"/>
      <c r="P8" s="4"/>
    </row>
    <row r="20" spans="1:13" x14ac:dyDescent="0.25">
      <c r="M20" s="5"/>
    </row>
    <row r="21" spans="1:13" x14ac:dyDescent="0.25">
      <c r="A21" t="s">
        <v>5</v>
      </c>
      <c r="M21" s="5"/>
    </row>
    <row r="22" spans="1:13" x14ac:dyDescent="0.25">
      <c r="A22" s="6" t="s">
        <v>6</v>
      </c>
    </row>
    <row r="26" spans="1:13" x14ac:dyDescent="0.25">
      <c r="A26" s="1"/>
      <c r="D26" s="1"/>
    </row>
    <row r="27" spans="1:13" x14ac:dyDescent="0.25">
      <c r="A27" s="1"/>
    </row>
    <row r="29" spans="1:13" x14ac:dyDescent="0.25">
      <c r="A29" s="1"/>
    </row>
    <row r="30" spans="1:13" x14ac:dyDescent="0.25">
      <c r="A30" s="1"/>
    </row>
    <row r="31" spans="1:13" x14ac:dyDescent="0.25">
      <c r="A31" s="1"/>
    </row>
    <row r="32" spans="1:13" x14ac:dyDescent="0.25">
      <c r="A32" s="1"/>
    </row>
    <row r="33" spans="1:2" x14ac:dyDescent="0.25">
      <c r="A33" s="1" t="s">
        <v>2</v>
      </c>
      <c r="B33" s="2">
        <v>0.25</v>
      </c>
    </row>
    <row r="34" spans="1:2" x14ac:dyDescent="0.25">
      <c r="A34" s="1" t="s">
        <v>3</v>
      </c>
      <c r="B34" s="2">
        <v>0.31</v>
      </c>
    </row>
    <row r="35" spans="1:2" x14ac:dyDescent="0.25">
      <c r="A35" s="1" t="s">
        <v>0</v>
      </c>
      <c r="B35" s="2">
        <v>0.38</v>
      </c>
    </row>
    <row r="36" spans="1:2" x14ac:dyDescent="0.25">
      <c r="A36" s="1" t="s">
        <v>1</v>
      </c>
      <c r="B36" s="2">
        <v>0.06</v>
      </c>
    </row>
  </sheetData>
  <phoneticPr fontId="0" type="noConversion"/>
  <pageMargins left="0.7" right="0.7" top="0.75" bottom="0.75" header="0.3" footer="0.3"/>
  <pageSetup orientation="portrait"/>
  <customProperties>
    <customPr name="SSCSheetTrackingNo" r:id="rId1"/>
  </customPropertie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A1:T50"/>
  <sheetViews>
    <sheetView workbookViewId="0">
      <selection activeCell="C33" sqref="C33"/>
    </sheetView>
  </sheetViews>
  <sheetFormatPr defaultColWidth="7.75" defaultRowHeight="15" x14ac:dyDescent="0.25"/>
  <cols>
    <col min="1" max="1" width="7.75" style="7"/>
    <col min="2" max="2" width="12.875" style="7" customWidth="1"/>
    <col min="3" max="18" width="7.75" style="7"/>
    <col min="19" max="19" width="8.25" style="7" bestFit="1" customWidth="1"/>
    <col min="20" max="16384" width="7.75" style="7"/>
  </cols>
  <sheetData>
    <row r="1" spans="1:19" ht="15.75" x14ac:dyDescent="0.25">
      <c r="A1" t="s">
        <v>24</v>
      </c>
      <c r="D1" s="8"/>
      <c r="E1" s="8"/>
      <c r="F1" s="8"/>
      <c r="G1" s="9"/>
      <c r="H1" s="10"/>
      <c r="I1" s="9"/>
      <c r="J1" s="9"/>
      <c r="K1" s="9"/>
      <c r="L1" s="9"/>
      <c r="M1" s="9"/>
      <c r="N1" s="9"/>
    </row>
    <row r="2" spans="1:19" x14ac:dyDescent="0.25"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</row>
    <row r="3" spans="1:19" x14ac:dyDescent="0.25">
      <c r="G3" s="11"/>
      <c r="H3" s="12"/>
      <c r="I3" s="12"/>
      <c r="J3" s="12"/>
      <c r="K3" s="12"/>
      <c r="L3" s="12"/>
      <c r="M3" s="12"/>
      <c r="N3" s="11"/>
    </row>
    <row r="4" spans="1:19" ht="15.75" x14ac:dyDescent="0.25">
      <c r="R4" s="13"/>
    </row>
    <row r="5" spans="1:19" ht="15.75" x14ac:dyDescent="0.25">
      <c r="R5" s="13"/>
    </row>
    <row r="6" spans="1:19" ht="15.75" x14ac:dyDescent="0.25">
      <c r="R6" s="14"/>
      <c r="S6" s="8"/>
    </row>
    <row r="8" spans="1:19" ht="15.75" x14ac:dyDescent="0.25">
      <c r="R8" s="15"/>
      <c r="S8" s="14"/>
    </row>
    <row r="9" spans="1:19" ht="15.75" x14ac:dyDescent="0.25">
      <c r="S9" s="14"/>
    </row>
    <row r="24" spans="1:20" ht="15.75" x14ac:dyDescent="0.25">
      <c r="A24" t="s">
        <v>25</v>
      </c>
    </row>
    <row r="25" spans="1:20" x14ac:dyDescent="0.25">
      <c r="A25" s="6" t="s">
        <v>6</v>
      </c>
    </row>
    <row r="27" spans="1:20" x14ac:dyDescent="0.25">
      <c r="N27" s="7">
        <v>65</v>
      </c>
      <c r="O27" s="7" t="s">
        <v>18</v>
      </c>
      <c r="P27" s="7" t="s">
        <v>19</v>
      </c>
      <c r="Q27" s="7" t="s">
        <v>20</v>
      </c>
      <c r="R27" s="7" t="s">
        <v>21</v>
      </c>
      <c r="S27" s="7" t="s">
        <v>22</v>
      </c>
      <c r="T27" s="7">
        <v>66</v>
      </c>
    </row>
    <row r="31" spans="1:20" ht="15.75" x14ac:dyDescent="0.25">
      <c r="Q31" s="16"/>
    </row>
    <row r="46" spans="1:16" x14ac:dyDescent="0.25">
      <c r="C46" s="17">
        <f t="shared" ref="C46:E46" si="0">+D46</f>
        <v>64.499999999999957</v>
      </c>
      <c r="D46" s="17">
        <f t="shared" si="0"/>
        <v>64.499999999999957</v>
      </c>
      <c r="E46" s="17">
        <f t="shared" si="0"/>
        <v>64.499999999999957</v>
      </c>
      <c r="F46" s="17">
        <f>+G46</f>
        <v>64.499999999999957</v>
      </c>
      <c r="G46" s="17">
        <f t="shared" ref="G46:N46" si="1">+H46-0.166666666666667</f>
        <v>64.499999999999957</v>
      </c>
      <c r="H46" s="17">
        <f t="shared" si="1"/>
        <v>64.666666666666629</v>
      </c>
      <c r="I46" s="17">
        <f t="shared" si="1"/>
        <v>64.8333333333333</v>
      </c>
      <c r="J46" s="17">
        <f t="shared" si="1"/>
        <v>64.999999999999972</v>
      </c>
      <c r="K46" s="18">
        <f t="shared" si="1"/>
        <v>65.166666666666643</v>
      </c>
      <c r="L46" s="18">
        <f t="shared" si="1"/>
        <v>65.333333333333314</v>
      </c>
      <c r="M46" s="18">
        <f t="shared" si="1"/>
        <v>65.499999999999986</v>
      </c>
      <c r="N46" s="18">
        <f t="shared" si="1"/>
        <v>65.666666666666657</v>
      </c>
      <c r="O46" s="18">
        <f>+P46-0.166666666666667</f>
        <v>65.833333333333329</v>
      </c>
      <c r="P46" s="19">
        <v>66</v>
      </c>
    </row>
    <row r="47" spans="1:16" x14ac:dyDescent="0.25">
      <c r="A47" s="7" t="s">
        <v>7</v>
      </c>
      <c r="C47" s="12">
        <f t="shared" ref="C47:N48" si="2">+D47-1</f>
        <v>1995</v>
      </c>
      <c r="D47" s="12">
        <f t="shared" si="2"/>
        <v>1996</v>
      </c>
      <c r="E47" s="12">
        <f t="shared" si="2"/>
        <v>1997</v>
      </c>
      <c r="F47" s="12">
        <f t="shared" si="2"/>
        <v>1998</v>
      </c>
      <c r="G47" s="12">
        <f t="shared" si="2"/>
        <v>1999</v>
      </c>
      <c r="H47" s="12">
        <f t="shared" si="2"/>
        <v>2000</v>
      </c>
      <c r="I47" s="12">
        <f t="shared" si="2"/>
        <v>2001</v>
      </c>
      <c r="J47" s="12">
        <f t="shared" si="2"/>
        <v>2002</v>
      </c>
      <c r="K47" s="12">
        <f t="shared" si="2"/>
        <v>2003</v>
      </c>
      <c r="L47" s="12">
        <f t="shared" si="2"/>
        <v>2004</v>
      </c>
      <c r="M47" s="12">
        <f t="shared" si="2"/>
        <v>2005</v>
      </c>
      <c r="N47" s="12">
        <f t="shared" si="2"/>
        <v>2006</v>
      </c>
      <c r="O47" s="12">
        <f>+P47-1</f>
        <v>2007</v>
      </c>
      <c r="P47" s="12" t="s">
        <v>17</v>
      </c>
    </row>
    <row r="48" spans="1:16" x14ac:dyDescent="0.25">
      <c r="A48" s="7" t="s">
        <v>23</v>
      </c>
      <c r="C48" s="12">
        <f t="shared" si="2"/>
        <v>1930</v>
      </c>
      <c r="D48" s="12">
        <f t="shared" si="2"/>
        <v>1931</v>
      </c>
      <c r="E48" s="12">
        <f t="shared" si="2"/>
        <v>1932</v>
      </c>
      <c r="F48" s="12">
        <f t="shared" si="2"/>
        <v>1933</v>
      </c>
      <c r="G48" s="12">
        <f t="shared" si="2"/>
        <v>1934</v>
      </c>
      <c r="H48" s="12">
        <f t="shared" si="2"/>
        <v>1935</v>
      </c>
      <c r="I48" s="12">
        <f t="shared" si="2"/>
        <v>1936</v>
      </c>
      <c r="J48" s="12">
        <f t="shared" si="2"/>
        <v>1937</v>
      </c>
      <c r="K48" s="12">
        <f t="shared" si="2"/>
        <v>1938</v>
      </c>
      <c r="L48" s="12">
        <f t="shared" si="2"/>
        <v>1939</v>
      </c>
      <c r="M48" s="12">
        <f t="shared" si="2"/>
        <v>1940</v>
      </c>
      <c r="N48" s="12">
        <f t="shared" si="2"/>
        <v>1941</v>
      </c>
      <c r="O48" s="12">
        <f>+P48-1</f>
        <v>1942</v>
      </c>
      <c r="P48" s="11">
        <v>1943</v>
      </c>
    </row>
    <row r="50" spans="6:12" x14ac:dyDescent="0.25">
      <c r="F50" s="7">
        <v>65</v>
      </c>
      <c r="G50" s="7" t="s">
        <v>18</v>
      </c>
      <c r="H50" s="7" t="s">
        <v>19</v>
      </c>
      <c r="I50" s="7" t="s">
        <v>20</v>
      </c>
      <c r="J50" s="7" t="s">
        <v>21</v>
      </c>
      <c r="K50" s="7" t="s">
        <v>22</v>
      </c>
      <c r="L50" s="7">
        <v>66</v>
      </c>
    </row>
  </sheetData>
  <pageMargins left="0.7" right="0.7" top="0.75" bottom="0.75" header="0.3" footer="0.3"/>
  <pageSetup scale="6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A1:S48"/>
  <sheetViews>
    <sheetView topLeftCell="D1" workbookViewId="0">
      <selection activeCell="J37" sqref="J37"/>
    </sheetView>
  </sheetViews>
  <sheetFormatPr defaultColWidth="7.75" defaultRowHeight="15" x14ac:dyDescent="0.25"/>
  <cols>
    <col min="1" max="1" width="7.75" style="7"/>
    <col min="2" max="2" width="12.875" style="7" customWidth="1"/>
    <col min="3" max="18" width="7.75" style="7"/>
    <col min="19" max="19" width="8.25" style="7" bestFit="1" customWidth="1"/>
    <col min="20" max="16384" width="7.75" style="7"/>
  </cols>
  <sheetData>
    <row r="1" spans="2:4" ht="15.75" x14ac:dyDescent="0.25">
      <c r="D1" t="s">
        <v>26</v>
      </c>
    </row>
    <row r="2" spans="2:4" x14ac:dyDescent="0.25">
      <c r="B2" s="7" t="s">
        <v>7</v>
      </c>
    </row>
    <row r="26" spans="4:17" ht="15.75" x14ac:dyDescent="0.25">
      <c r="D26" t="s">
        <v>25</v>
      </c>
    </row>
    <row r="27" spans="4:17" x14ac:dyDescent="0.25">
      <c r="D27" s="6" t="s">
        <v>6</v>
      </c>
    </row>
    <row r="31" spans="4:17" ht="15.75" x14ac:dyDescent="0.25">
      <c r="Q31" s="16"/>
    </row>
    <row r="34" spans="1:19" x14ac:dyDescent="0.25">
      <c r="D34" s="8">
        <f t="shared" ref="D34:E34" si="0">+E34-0.005</f>
        <v>3.0000000000000002E-2</v>
      </c>
      <c r="E34" s="8">
        <f t="shared" si="0"/>
        <v>3.5000000000000003E-2</v>
      </c>
      <c r="F34" s="8">
        <f>+G34-0.005</f>
        <v>0.04</v>
      </c>
      <c r="G34" s="9">
        <v>4.4999999999999998E-2</v>
      </c>
      <c r="H34" s="10">
        <f>+G34+0.005</f>
        <v>4.9999999999999996E-2</v>
      </c>
      <c r="I34" s="9">
        <f>+G34+0.01</f>
        <v>5.5E-2</v>
      </c>
      <c r="J34" s="9">
        <f t="shared" ref="J34:N34" si="1">+H34+0.01</f>
        <v>0.06</v>
      </c>
      <c r="K34" s="9">
        <f t="shared" si="1"/>
        <v>6.5000000000000002E-2</v>
      </c>
      <c r="L34" s="9">
        <f t="shared" si="1"/>
        <v>6.9999999999999993E-2</v>
      </c>
      <c r="M34" s="9">
        <f t="shared" si="1"/>
        <v>7.4999999999999997E-2</v>
      </c>
      <c r="N34" s="9">
        <f t="shared" si="1"/>
        <v>7.9999999999999988E-2</v>
      </c>
    </row>
    <row r="35" spans="1:19" x14ac:dyDescent="0.25">
      <c r="D35" s="11">
        <v>1989</v>
      </c>
      <c r="E35" s="11" t="s">
        <v>8</v>
      </c>
      <c r="F35" s="11" t="s">
        <v>9</v>
      </c>
      <c r="G35" s="11" t="s">
        <v>10</v>
      </c>
      <c r="H35" s="12" t="s">
        <v>11</v>
      </c>
      <c r="I35" s="12" t="s">
        <v>12</v>
      </c>
      <c r="J35" s="12" t="s">
        <v>13</v>
      </c>
      <c r="K35" s="12" t="s">
        <v>14</v>
      </c>
      <c r="L35" s="12" t="s">
        <v>15</v>
      </c>
      <c r="M35" s="12" t="s">
        <v>16</v>
      </c>
      <c r="N35" s="12" t="s">
        <v>17</v>
      </c>
    </row>
    <row r="36" spans="1:19" x14ac:dyDescent="0.25">
      <c r="G36" s="11"/>
      <c r="H36" s="12"/>
      <c r="I36" s="12"/>
      <c r="J36" s="12"/>
      <c r="K36" s="12"/>
      <c r="L36" s="12"/>
      <c r="M36" s="12"/>
      <c r="N36" s="11"/>
    </row>
    <row r="37" spans="1:19" ht="15.75" x14ac:dyDescent="0.25">
      <c r="R37" s="13"/>
    </row>
    <row r="38" spans="1:19" ht="15.75" x14ac:dyDescent="0.25">
      <c r="R38" s="13"/>
    </row>
    <row r="39" spans="1:19" ht="15.75" x14ac:dyDescent="0.25">
      <c r="R39" s="14"/>
      <c r="S39" s="8"/>
    </row>
    <row r="41" spans="1:19" ht="15.75" x14ac:dyDescent="0.25">
      <c r="R41" s="15"/>
      <c r="S41" s="14"/>
    </row>
    <row r="42" spans="1:19" ht="15.75" x14ac:dyDescent="0.25">
      <c r="S42" s="14"/>
    </row>
    <row r="46" spans="1:19" x14ac:dyDescent="0.25">
      <c r="C46" s="17">
        <f t="shared" ref="C46:E46" si="2">+D46</f>
        <v>0</v>
      </c>
      <c r="D46" s="17"/>
      <c r="E46" s="17"/>
      <c r="F46" s="17"/>
      <c r="G46" s="17"/>
      <c r="H46" s="17"/>
      <c r="I46" s="17"/>
      <c r="J46" s="17"/>
      <c r="K46" s="18"/>
      <c r="L46" s="18"/>
      <c r="M46" s="18"/>
      <c r="N46" s="18"/>
      <c r="O46" s="18"/>
      <c r="P46" s="19"/>
    </row>
    <row r="47" spans="1:19" x14ac:dyDescent="0.25">
      <c r="A47" s="7" t="s">
        <v>7</v>
      </c>
      <c r="C47" s="12">
        <f t="shared" ref="C47:N48" si="3">+D47-1</f>
        <v>-1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9" x14ac:dyDescent="0.25">
      <c r="A48" s="7" t="s">
        <v>23</v>
      </c>
      <c r="C48" s="12">
        <f t="shared" si="3"/>
        <v>-1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1"/>
    </row>
  </sheetData>
  <pageMargins left="0.7" right="0.7" top="0.75" bottom="0.75" header="0.3" footer="0.3"/>
  <pageSetup scale="6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V36"/>
  <sheetViews>
    <sheetView workbookViewId="0">
      <selection activeCell="D34" sqref="D34"/>
    </sheetView>
  </sheetViews>
  <sheetFormatPr defaultColWidth="7.75" defaultRowHeight="15" x14ac:dyDescent="0.25"/>
  <cols>
    <col min="1" max="15" width="7.75" style="7"/>
    <col min="16" max="21" width="9.875" style="7" bestFit="1" customWidth="1"/>
    <col min="22" max="16384" width="7.75" style="7"/>
  </cols>
  <sheetData>
    <row r="1" spans="1:22" ht="15.75" x14ac:dyDescent="0.25">
      <c r="A1" t="s">
        <v>37</v>
      </c>
      <c r="O1" s="20" t="s">
        <v>27</v>
      </c>
    </row>
    <row r="2" spans="1:22" x14ac:dyDescent="0.25">
      <c r="O2" s="21"/>
      <c r="P2" s="22" t="s">
        <v>28</v>
      </c>
      <c r="Q2" s="22"/>
      <c r="R2" s="22" t="s">
        <v>29</v>
      </c>
      <c r="S2" s="22"/>
      <c r="T2" s="22" t="s">
        <v>30</v>
      </c>
      <c r="U2" s="22"/>
    </row>
    <row r="3" spans="1:22" x14ac:dyDescent="0.25">
      <c r="O3" s="23" t="s">
        <v>31</v>
      </c>
      <c r="P3" s="23" t="s">
        <v>32</v>
      </c>
      <c r="Q3" s="23" t="s">
        <v>33</v>
      </c>
      <c r="R3" s="23" t="s">
        <v>32</v>
      </c>
      <c r="S3" s="23" t="s">
        <v>33</v>
      </c>
      <c r="T3" s="23" t="s">
        <v>32</v>
      </c>
      <c r="U3" s="23" t="s">
        <v>33</v>
      </c>
    </row>
    <row r="4" spans="1:22" x14ac:dyDescent="0.25">
      <c r="O4" s="7">
        <v>61.666670000000003</v>
      </c>
      <c r="P4" s="7" t="s">
        <v>34</v>
      </c>
      <c r="R4" s="7" t="s">
        <v>34</v>
      </c>
      <c r="S4" s="7" t="s">
        <v>34</v>
      </c>
      <c r="T4" s="7" t="s">
        <v>35</v>
      </c>
      <c r="U4" s="7" t="s">
        <v>36</v>
      </c>
    </row>
    <row r="5" spans="1:22" ht="15.75" x14ac:dyDescent="0.25">
      <c r="O5" s="7">
        <v>61.833329999999997</v>
      </c>
      <c r="P5" s="7">
        <v>0</v>
      </c>
      <c r="Q5" s="7">
        <v>0</v>
      </c>
      <c r="R5" s="7">
        <v>8.4116999999999994E-3</v>
      </c>
      <c r="S5" s="7">
        <v>1.34228E-2</v>
      </c>
      <c r="T5" s="13">
        <v>2.1944399999999999E-2</v>
      </c>
      <c r="U5" s="13">
        <v>1.23675E-2</v>
      </c>
    </row>
    <row r="6" spans="1:22" ht="15.75" x14ac:dyDescent="0.25">
      <c r="O6" s="7">
        <v>62</v>
      </c>
      <c r="P6" s="7">
        <v>0.1095675</v>
      </c>
      <c r="Q6" s="7">
        <v>0.1037946</v>
      </c>
      <c r="R6" s="7">
        <v>2.2265199999999999E-2</v>
      </c>
      <c r="S6" s="7">
        <v>2.4418599999999999E-2</v>
      </c>
      <c r="T6" s="13">
        <v>0.1107701</v>
      </c>
      <c r="U6" s="13">
        <v>7.5317599999999998E-2</v>
      </c>
      <c r="V6" s="7">
        <f>+O6</f>
        <v>62</v>
      </c>
    </row>
    <row r="7" spans="1:22" ht="15.75" x14ac:dyDescent="0.25">
      <c r="O7" s="7">
        <v>62.166670000000003</v>
      </c>
      <c r="P7" s="7">
        <v>0.1572538</v>
      </c>
      <c r="Q7" s="7">
        <v>0.18591550000000001</v>
      </c>
      <c r="R7" s="7">
        <v>2.0317100000000001E-2</v>
      </c>
      <c r="S7" s="7">
        <v>2.55102E-2</v>
      </c>
      <c r="T7" s="13">
        <v>5.2973300000000001E-2</v>
      </c>
      <c r="U7" s="13">
        <v>4.7008500000000002E-2</v>
      </c>
    </row>
    <row r="8" spans="1:22" ht="15.75" x14ac:dyDescent="0.25">
      <c r="O8" s="7">
        <v>62.333329999999997</v>
      </c>
      <c r="P8" s="7">
        <v>3.7512299999999998E-2</v>
      </c>
      <c r="Q8" s="7">
        <v>2.46637E-2</v>
      </c>
      <c r="R8" s="7">
        <v>1.6936699999999999E-2</v>
      </c>
      <c r="S8" s="7">
        <v>1.66205E-2</v>
      </c>
      <c r="T8" s="13">
        <v>3.0797100000000001E-2</v>
      </c>
      <c r="U8" s="13">
        <v>3.3018899999999997E-2</v>
      </c>
    </row>
    <row r="9" spans="1:22" ht="15.75" x14ac:dyDescent="0.25">
      <c r="O9" s="7">
        <v>62.5</v>
      </c>
      <c r="P9" s="7">
        <v>1.9042699999999999E-2</v>
      </c>
      <c r="Q9" s="7">
        <v>1.65877E-2</v>
      </c>
      <c r="R9" s="7">
        <v>1.2201099999999999E-2</v>
      </c>
      <c r="S9" s="7">
        <v>2.1994099999999999E-2</v>
      </c>
      <c r="T9" s="13">
        <v>3.0370399999999999E-2</v>
      </c>
      <c r="U9" s="13">
        <v>2.5252500000000001E-2</v>
      </c>
      <c r="V9" s="7">
        <f>+O9</f>
        <v>62.5</v>
      </c>
    </row>
    <row r="10" spans="1:22" ht="15.75" x14ac:dyDescent="0.25">
      <c r="O10" s="7">
        <v>62.666670000000003</v>
      </c>
      <c r="P10" s="7">
        <v>1.80319E-2</v>
      </c>
      <c r="Q10" s="7">
        <v>9.8039000000000008E-3</v>
      </c>
      <c r="R10" s="7">
        <v>9.6246000000000005E-3</v>
      </c>
      <c r="S10" s="7">
        <v>1.5625E-2</v>
      </c>
      <c r="T10" s="13">
        <v>2.1903300000000001E-2</v>
      </c>
      <c r="U10" s="13">
        <v>2.3936200000000001E-2</v>
      </c>
    </row>
    <row r="11" spans="1:22" ht="15.75" x14ac:dyDescent="0.25">
      <c r="O11" s="7">
        <v>62.833329999999997</v>
      </c>
      <c r="P11" s="7">
        <v>1.61456E-2</v>
      </c>
      <c r="Q11" s="7">
        <v>7.5188E-3</v>
      </c>
      <c r="R11" s="7">
        <v>1.1994400000000001E-2</v>
      </c>
      <c r="S11" s="7">
        <v>2.1311500000000001E-2</v>
      </c>
      <c r="T11" s="13">
        <v>3.5714299999999997E-2</v>
      </c>
      <c r="U11" s="13">
        <v>2.2535199999999998E-2</v>
      </c>
    </row>
    <row r="12" spans="1:22" ht="15.75" x14ac:dyDescent="0.25">
      <c r="O12" s="7">
        <v>63</v>
      </c>
      <c r="P12" s="7">
        <v>6.16967E-2</v>
      </c>
      <c r="Q12" s="7">
        <v>5.7397999999999998E-2</v>
      </c>
      <c r="R12" s="7">
        <v>1.5972199999999999E-2</v>
      </c>
      <c r="S12" s="7">
        <v>2.0979000000000001E-2</v>
      </c>
      <c r="T12" s="13">
        <v>5.3852200000000003E-2</v>
      </c>
      <c r="U12" s="13">
        <v>2.5147900000000001E-2</v>
      </c>
      <c r="V12" s="7">
        <f>+O12</f>
        <v>63</v>
      </c>
    </row>
    <row r="13" spans="1:22" ht="15.75" x14ac:dyDescent="0.25">
      <c r="O13" s="7">
        <v>63.166670000000003</v>
      </c>
      <c r="P13" s="7">
        <v>3.0467000000000001E-2</v>
      </c>
      <c r="Q13" s="7">
        <v>2.85714E-2</v>
      </c>
      <c r="R13" s="7">
        <v>1.2963000000000001E-2</v>
      </c>
      <c r="S13" s="7">
        <v>1.49254E-2</v>
      </c>
      <c r="T13" s="13">
        <v>2.6672299999999999E-2</v>
      </c>
      <c r="U13" s="13">
        <v>2.1739100000000001E-2</v>
      </c>
    </row>
    <row r="14" spans="1:22" ht="15.75" x14ac:dyDescent="0.25">
      <c r="O14" s="7">
        <v>63.333329999999997</v>
      </c>
      <c r="P14" s="7">
        <v>1.74144E-2</v>
      </c>
      <c r="Q14" s="7">
        <v>1.21212E-2</v>
      </c>
      <c r="R14" s="7">
        <v>9.8896000000000001E-3</v>
      </c>
      <c r="S14" s="7">
        <v>9.7655999999999993E-3</v>
      </c>
      <c r="T14" s="13">
        <v>2.1645000000000001E-2</v>
      </c>
      <c r="U14" s="13">
        <v>2.2653699999999999E-2</v>
      </c>
    </row>
    <row r="15" spans="1:22" ht="15.75" x14ac:dyDescent="0.25">
      <c r="O15" s="7">
        <v>63.5</v>
      </c>
      <c r="P15" s="7">
        <v>1.42264E-2</v>
      </c>
      <c r="Q15" s="7">
        <v>1.24224E-2</v>
      </c>
      <c r="R15" s="7">
        <v>9.2011000000000003E-3</v>
      </c>
      <c r="S15" s="7">
        <v>2.6639300000000001E-2</v>
      </c>
      <c r="T15" s="13">
        <v>2.3642699999999999E-2</v>
      </c>
      <c r="U15" s="13">
        <v>3.0612199999999999E-2</v>
      </c>
      <c r="V15" s="7">
        <f>+O15</f>
        <v>63.5</v>
      </c>
    </row>
    <row r="16" spans="1:22" ht="15.75" x14ac:dyDescent="0.25">
      <c r="O16" s="7">
        <v>63.666670000000003</v>
      </c>
      <c r="P16" s="7">
        <v>1.4150899999999999E-2</v>
      </c>
      <c r="Q16" s="7">
        <v>2.8662400000000001E-2</v>
      </c>
      <c r="R16" s="7">
        <v>1.1674E-2</v>
      </c>
      <c r="S16" s="7">
        <v>1.7857100000000001E-2</v>
      </c>
      <c r="T16" s="13">
        <v>2.7385199999999998E-2</v>
      </c>
      <c r="U16" s="13">
        <v>3.2608699999999997E-2</v>
      </c>
    </row>
    <row r="17" spans="1:22" ht="15.75" x14ac:dyDescent="0.25">
      <c r="O17" s="7">
        <v>63.833329999999997</v>
      </c>
      <c r="P17" s="7">
        <v>1.3243100000000001E-2</v>
      </c>
      <c r="Q17" s="7">
        <v>1.0067100000000001E-2</v>
      </c>
      <c r="R17" s="7">
        <v>1.0239699999999999E-2</v>
      </c>
      <c r="S17" s="7">
        <v>2.1844700000000002E-2</v>
      </c>
      <c r="T17" s="13">
        <v>2.2890500000000001E-2</v>
      </c>
      <c r="U17" s="13">
        <v>1.9084E-2</v>
      </c>
    </row>
    <row r="18" spans="1:22" ht="15.75" x14ac:dyDescent="0.25">
      <c r="O18" s="7">
        <v>64</v>
      </c>
      <c r="P18" s="7">
        <v>3.9365499999999998E-2</v>
      </c>
      <c r="Q18" s="7">
        <v>4.79452E-2</v>
      </c>
      <c r="R18" s="7">
        <v>1.06701E-2</v>
      </c>
      <c r="S18" s="7">
        <v>2.0725400000000001E-2</v>
      </c>
      <c r="T18" s="13">
        <v>4.5454500000000002E-2</v>
      </c>
      <c r="U18" s="13">
        <v>3.1746000000000003E-2</v>
      </c>
      <c r="V18" s="7">
        <f>+O18</f>
        <v>64</v>
      </c>
    </row>
    <row r="19" spans="1:22" ht="15.75" x14ac:dyDescent="0.25">
      <c r="O19" s="7">
        <v>64.166659999999993</v>
      </c>
      <c r="P19" s="7">
        <v>2.3105400000000002E-2</v>
      </c>
      <c r="Q19" s="7">
        <v>7.5757999999999997E-3</v>
      </c>
      <c r="R19" s="7">
        <v>9.4578000000000006E-3</v>
      </c>
      <c r="S19" s="7">
        <v>2.7932999999999999E-2</v>
      </c>
      <c r="T19" s="13">
        <v>3.09229E-2</v>
      </c>
      <c r="U19" s="13">
        <v>1.6949200000000001E-2</v>
      </c>
    </row>
    <row r="20" spans="1:22" ht="15.75" x14ac:dyDescent="0.25">
      <c r="O20" s="7">
        <v>64.333340000000007</v>
      </c>
      <c r="P20" s="7">
        <v>1.8124999999999999E-2</v>
      </c>
      <c r="Q20" s="7">
        <v>1.53846E-2</v>
      </c>
      <c r="R20" s="7">
        <v>1.20083E-2</v>
      </c>
      <c r="S20" s="7">
        <v>9.0361E-3</v>
      </c>
      <c r="T20" s="13">
        <v>3.0821899999999999E-2</v>
      </c>
      <c r="U20" s="13">
        <v>1.7543900000000001E-2</v>
      </c>
    </row>
    <row r="21" spans="1:22" ht="15.75" x14ac:dyDescent="0.25">
      <c r="O21" s="7">
        <v>64.5</v>
      </c>
      <c r="P21" s="7">
        <v>1.9657600000000001E-2</v>
      </c>
      <c r="Q21" s="7">
        <v>1.19048E-2</v>
      </c>
      <c r="R21" s="7">
        <v>9.4766999999999994E-3</v>
      </c>
      <c r="S21" s="7">
        <v>3.1055900000000001E-2</v>
      </c>
      <c r="T21" s="13">
        <v>2.3737399999999999E-2</v>
      </c>
      <c r="U21" s="13">
        <v>2.2727299999999999E-2</v>
      </c>
      <c r="V21" s="7">
        <f>+O21</f>
        <v>64.5</v>
      </c>
    </row>
    <row r="22" spans="1:22" ht="15.75" x14ac:dyDescent="0.25">
      <c r="A22" t="s">
        <v>38</v>
      </c>
      <c r="O22" s="7">
        <v>64.666659999999993</v>
      </c>
      <c r="P22" s="7">
        <v>2.7237399999999998E-2</v>
      </c>
      <c r="Q22" s="7">
        <v>1.6194299999999998E-2</v>
      </c>
      <c r="R22" s="7">
        <v>9.7441999999999997E-3</v>
      </c>
      <c r="S22" s="7">
        <v>2.7777799999999998E-2</v>
      </c>
      <c r="T22" s="13">
        <v>3.1892999999999998E-2</v>
      </c>
      <c r="U22" s="13">
        <v>2.85714E-2</v>
      </c>
    </row>
    <row r="23" spans="1:22" ht="15.75" x14ac:dyDescent="0.25">
      <c r="A23" t="s">
        <v>39</v>
      </c>
      <c r="O23" s="7">
        <v>64.833340000000007</v>
      </c>
      <c r="P23" s="7">
        <v>5.50304E-2</v>
      </c>
      <c r="Q23" s="7">
        <v>2.91667E-2</v>
      </c>
      <c r="R23" s="7">
        <v>7.8376000000000001E-3</v>
      </c>
      <c r="S23" s="7">
        <v>3.1007799999999999E-2</v>
      </c>
      <c r="T23" s="13">
        <v>4.2025899999999998E-2</v>
      </c>
      <c r="U23" s="13">
        <v>4.0404000000000002E-2</v>
      </c>
    </row>
    <row r="24" spans="1:22" ht="15.75" x14ac:dyDescent="0.25">
      <c r="A24" s="6" t="s">
        <v>6</v>
      </c>
      <c r="O24" s="7">
        <v>65</v>
      </c>
      <c r="P24" s="7">
        <v>0.28592590000000001</v>
      </c>
      <c r="Q24" s="7">
        <v>0.14159289999999999</v>
      </c>
      <c r="R24" s="7">
        <v>2.12555E-2</v>
      </c>
      <c r="S24" s="7">
        <v>4.3859599999999999E-2</v>
      </c>
      <c r="T24" s="13">
        <v>0.1674234</v>
      </c>
      <c r="U24" s="13">
        <v>0.13186809999999999</v>
      </c>
      <c r="V24" s="7">
        <f>+O24</f>
        <v>65</v>
      </c>
    </row>
    <row r="25" spans="1:22" ht="15.75" x14ac:dyDescent="0.25">
      <c r="O25" s="7">
        <v>65.166659999999993</v>
      </c>
      <c r="P25" s="7">
        <v>0.10887769999999999</v>
      </c>
      <c r="Q25" s="7">
        <v>6.9277099999999994E-2</v>
      </c>
      <c r="R25" s="7">
        <v>1.6653000000000001E-2</v>
      </c>
      <c r="S25" s="7">
        <v>5.7291700000000001E-2</v>
      </c>
      <c r="T25" s="13">
        <v>7.8559699999999996E-2</v>
      </c>
      <c r="U25" s="13">
        <v>5.5555599999999997E-2</v>
      </c>
    </row>
    <row r="26" spans="1:22" ht="15.75" x14ac:dyDescent="0.25">
      <c r="O26" s="7">
        <v>65.333340000000007</v>
      </c>
      <c r="P26" s="7">
        <v>6.7086000000000007E-2</v>
      </c>
      <c r="Q26" s="7">
        <v>4.1666700000000001E-2</v>
      </c>
      <c r="R26" s="7">
        <v>1.41079E-2</v>
      </c>
      <c r="S26" s="7">
        <v>3.8461500000000003E-2</v>
      </c>
      <c r="T26" s="13">
        <v>8.7452500000000002E-2</v>
      </c>
      <c r="U26" s="13">
        <v>5.7376999999999997E-2</v>
      </c>
    </row>
    <row r="27" spans="1:22" ht="15.75" x14ac:dyDescent="0.25">
      <c r="O27" s="7">
        <v>65.5</v>
      </c>
      <c r="P27" s="7">
        <v>6.6825800000000005E-2</v>
      </c>
      <c r="Q27" s="7">
        <v>5.2238800000000002E-2</v>
      </c>
      <c r="R27" s="7">
        <v>8.6570999999999992E-3</v>
      </c>
      <c r="S27" s="7">
        <v>6.8181800000000001E-2</v>
      </c>
      <c r="T27" s="13">
        <v>4.9549500000000003E-2</v>
      </c>
      <c r="U27" s="13">
        <v>9.2592599999999997E-2</v>
      </c>
      <c r="V27" s="7">
        <f>+O27</f>
        <v>65.5</v>
      </c>
    </row>
    <row r="28" spans="1:22" ht="15.75" x14ac:dyDescent="0.25">
      <c r="O28" s="7">
        <v>65.666659999999993</v>
      </c>
      <c r="P28" s="7">
        <v>6.5573800000000002E-2</v>
      </c>
      <c r="Q28" s="7">
        <v>0.05</v>
      </c>
      <c r="R28" s="7">
        <v>1.0953600000000001E-2</v>
      </c>
      <c r="S28" s="7">
        <v>1.88679E-2</v>
      </c>
      <c r="T28" s="13">
        <v>6.7567600000000005E-2</v>
      </c>
      <c r="U28" s="13">
        <v>7.9545500000000005E-2</v>
      </c>
    </row>
    <row r="29" spans="1:22" ht="15.75" x14ac:dyDescent="0.25">
      <c r="O29" s="7">
        <v>65.833340000000007</v>
      </c>
      <c r="P29" s="7">
        <v>3.77358E-2</v>
      </c>
      <c r="Q29" s="7">
        <v>4.2056099999999999E-2</v>
      </c>
      <c r="R29" s="7">
        <v>1.1003499999999999E-2</v>
      </c>
      <c r="S29" s="7">
        <v>4.1666700000000001E-2</v>
      </c>
      <c r="T29" s="13">
        <v>6.4425800000000005E-2</v>
      </c>
      <c r="U29" s="13">
        <v>0.1081081</v>
      </c>
    </row>
    <row r="30" spans="1:22" ht="15.75" x14ac:dyDescent="0.25">
      <c r="O30" s="7">
        <v>66</v>
      </c>
      <c r="P30" s="7">
        <v>0.28644069999999999</v>
      </c>
      <c r="Q30" s="7">
        <v>0.42857139999999999</v>
      </c>
      <c r="R30" s="7">
        <v>1.0181000000000001E-2</v>
      </c>
      <c r="S30" s="7">
        <v>3.6585399999999997E-2</v>
      </c>
      <c r="T30" s="13">
        <v>9.9041500000000005E-2</v>
      </c>
      <c r="U30" s="13">
        <v>0.1896552</v>
      </c>
      <c r="V30" s="7">
        <f>+O30</f>
        <v>66</v>
      </c>
    </row>
    <row r="31" spans="1:22" ht="15.75" x14ac:dyDescent="0.25">
      <c r="O31" s="7">
        <v>66.166659999999993</v>
      </c>
      <c r="P31" s="7">
        <v>0.125</v>
      </c>
      <c r="Q31" s="7">
        <v>0.2142857</v>
      </c>
      <c r="R31" s="7">
        <v>1.1687700000000001E-2</v>
      </c>
      <c r="S31" s="7">
        <v>7.5757599999999994E-2</v>
      </c>
      <c r="T31" s="13">
        <v>8.7999999999999995E-2</v>
      </c>
      <c r="U31" s="13">
        <v>0.25</v>
      </c>
    </row>
    <row r="32" spans="1:22" ht="15.75" x14ac:dyDescent="0.25">
      <c r="O32" s="7">
        <v>66.333340000000007</v>
      </c>
      <c r="P32" s="7">
        <v>0.125</v>
      </c>
      <c r="Q32" s="7">
        <v>0</v>
      </c>
      <c r="R32" s="7">
        <v>1.1073700000000001E-2</v>
      </c>
      <c r="S32" s="7">
        <v>6.25E-2</v>
      </c>
      <c r="T32" s="13">
        <v>0.1116505</v>
      </c>
      <c r="U32" s="13">
        <v>0.1842105</v>
      </c>
    </row>
    <row r="33" spans="15:21" x14ac:dyDescent="0.25">
      <c r="O33" s="7">
        <v>66.5</v>
      </c>
      <c r="P33" s="7" t="s">
        <v>34</v>
      </c>
      <c r="Q33" s="7" t="s">
        <v>34</v>
      </c>
      <c r="R33" s="7" t="s">
        <v>34</v>
      </c>
      <c r="S33" s="7" t="s">
        <v>34</v>
      </c>
      <c r="T33" s="7" t="s">
        <v>34</v>
      </c>
      <c r="U33" s="7" t="s">
        <v>34</v>
      </c>
    </row>
    <row r="34" spans="15:21" x14ac:dyDescent="0.25">
      <c r="O34" s="7">
        <v>66.666659999999993</v>
      </c>
      <c r="P34" s="7" t="s">
        <v>34</v>
      </c>
      <c r="Q34" s="7" t="s">
        <v>34</v>
      </c>
      <c r="R34" s="7" t="s">
        <v>34</v>
      </c>
      <c r="S34" s="7" t="s">
        <v>34</v>
      </c>
      <c r="T34" s="7" t="s">
        <v>34</v>
      </c>
      <c r="U34" s="7" t="s">
        <v>34</v>
      </c>
    </row>
    <row r="35" spans="15:21" x14ac:dyDescent="0.25">
      <c r="O35" s="7">
        <v>66.833340000000007</v>
      </c>
      <c r="P35" s="7" t="s">
        <v>34</v>
      </c>
      <c r="Q35" s="7" t="s">
        <v>34</v>
      </c>
      <c r="R35" s="7" t="s">
        <v>34</v>
      </c>
      <c r="S35" s="7" t="s">
        <v>34</v>
      </c>
      <c r="T35" s="7" t="s">
        <v>34</v>
      </c>
      <c r="U35" s="7" t="s">
        <v>34</v>
      </c>
    </row>
    <row r="36" spans="15:21" x14ac:dyDescent="0.25">
      <c r="O36" s="23">
        <v>67</v>
      </c>
      <c r="P36" s="23" t="s">
        <v>34</v>
      </c>
      <c r="Q36" s="23" t="s">
        <v>34</v>
      </c>
      <c r="R36" s="23" t="s">
        <v>34</v>
      </c>
      <c r="S36" s="23" t="s">
        <v>34</v>
      </c>
      <c r="T36" s="23" t="s">
        <v>34</v>
      </c>
      <c r="U36" s="23" t="s">
        <v>34</v>
      </c>
    </row>
  </sheetData>
  <mergeCells count="3">
    <mergeCell ref="P2:Q2"/>
    <mergeCell ref="R2:S2"/>
    <mergeCell ref="T2:U2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00000"/>
  </sheetPr>
  <dimension ref="A1:D37"/>
  <sheetViews>
    <sheetView workbookViewId="0">
      <selection activeCell="G34" sqref="G34"/>
    </sheetView>
  </sheetViews>
  <sheetFormatPr defaultColWidth="7.75" defaultRowHeight="15" x14ac:dyDescent="0.25"/>
  <cols>
    <col min="1" max="1" width="7.75" style="7"/>
    <col min="2" max="2" width="33.875" style="7" customWidth="1"/>
    <col min="3" max="3" width="16" style="7" bestFit="1" customWidth="1"/>
    <col min="4" max="4" width="12.125" style="7" bestFit="1" customWidth="1"/>
    <col min="5" max="16384" width="7.75" style="7"/>
  </cols>
  <sheetData>
    <row r="1" spans="1:1" ht="15.75" x14ac:dyDescent="0.25">
      <c r="A1" t="s">
        <v>48</v>
      </c>
    </row>
    <row r="26" spans="1:4" ht="15.75" x14ac:dyDescent="0.25">
      <c r="A26" t="s">
        <v>49</v>
      </c>
    </row>
    <row r="27" spans="1:4" x14ac:dyDescent="0.25">
      <c r="A27" s="6" t="s">
        <v>6</v>
      </c>
    </row>
    <row r="31" spans="1:4" x14ac:dyDescent="0.25">
      <c r="B31" s="26" t="s">
        <v>44</v>
      </c>
      <c r="C31" s="23"/>
    </row>
    <row r="32" spans="1:4" ht="33.75" x14ac:dyDescent="0.5">
      <c r="B32" s="7" t="s">
        <v>40</v>
      </c>
      <c r="C32" s="27">
        <v>0.12981000000000001</v>
      </c>
      <c r="D32" s="24" t="s">
        <v>2</v>
      </c>
    </row>
    <row r="33" spans="2:4" ht="33.75" x14ac:dyDescent="0.5">
      <c r="B33" s="7" t="s">
        <v>41</v>
      </c>
      <c r="C33" s="27">
        <v>9.8030000000000006E-2</v>
      </c>
      <c r="D33" s="24" t="s">
        <v>3</v>
      </c>
    </row>
    <row r="34" spans="2:4" ht="33.75" x14ac:dyDescent="0.5">
      <c r="B34" s="7" t="s">
        <v>42</v>
      </c>
      <c r="C34" s="27">
        <v>7.7340000000000006E-2</v>
      </c>
      <c r="D34" s="24" t="s">
        <v>45</v>
      </c>
    </row>
    <row r="35" spans="2:4" ht="33.75" x14ac:dyDescent="0.5">
      <c r="B35" s="23" t="s">
        <v>43</v>
      </c>
      <c r="C35" s="28">
        <v>8.0259999999999998E-2</v>
      </c>
      <c r="D35" s="24" t="s">
        <v>1</v>
      </c>
    </row>
    <row r="36" spans="2:4" x14ac:dyDescent="0.25">
      <c r="B36" s="29" t="s">
        <v>46</v>
      </c>
      <c r="C36" s="30">
        <f>'Figure 5'!C32*([3]Sheet2!E6/[3]Sheet2!E8)+'Figure 5'!C33*([3]Sheet2!E7/[3]Sheet2!E8)+'Figure 5'!C34*([3]Sheet2!E4/[3]Sheet2!E8)+'Figure 5'!C35*([3]Sheet2!E5/[3]Sheet2!E8)</f>
        <v>9.6860033178500338E-2</v>
      </c>
      <c r="D36" s="30"/>
    </row>
    <row r="37" spans="2:4" x14ac:dyDescent="0.25">
      <c r="B37" s="31" t="s">
        <v>47</v>
      </c>
      <c r="C37" s="25">
        <f>'Figure 5'!C32*([3]Sheet2!E14/[3]Sheet2!E16)+'Figure 5'!C33*([3]Sheet2!E15/[3]Sheet2!E16)+'Figure 5'!C34*([3]Sheet2!E12/[3]Sheet2!E16)+'Figure 5'!C35*([3]Sheet2!E13/[3]Sheet2!E16)</f>
        <v>9.8947299226650812E-2</v>
      </c>
    </row>
  </sheetData>
  <pageMargins left="0.7" right="0.7" top="0.75" bottom="0.75" header="0.3" footer="0.3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2013-05-09T13:04:20Z</dcterms:created>
  <dcterms:modified xsi:type="dcterms:W3CDTF">2015-11-11T14:55:53Z</dcterms:modified>
</cp:coreProperties>
</file>