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9960" yWindow="720" windowWidth="24240" windowHeight="16065" tabRatio="599"/>
  </bookViews>
  <sheets>
    <sheet name="Figure 1" sheetId="22" r:id="rId1"/>
    <sheet name="Figure 2" sheetId="7" r:id="rId2"/>
    <sheet name="Figure 3" sheetId="24" r:id="rId3"/>
    <sheet name="Figure 4" sheetId="25" r:id="rId4"/>
    <sheet name="Figure 5" sheetId="8" r:id="rId5"/>
    <sheet name="Figure 6" sheetId="20" r:id="rId6"/>
    <sheet name="Figure 7" sheetId="23" r:id="rId7"/>
    <sheet name="Figure 8" sheetId="16" r:id="rId8"/>
  </sheets>
  <externalReferences>
    <externalReference r:id="rId9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25" l="1"/>
  <c r="B38" i="25"/>
  <c r="B37" i="25"/>
  <c r="B36" i="25"/>
  <c r="B35" i="25"/>
  <c r="B34" i="25"/>
  <c r="B33" i="25"/>
  <c r="B32" i="25"/>
  <c r="B31" i="25"/>
  <c r="B30" i="25"/>
  <c r="B29" i="25"/>
  <c r="B28" i="25"/>
  <c r="B40" i="24"/>
  <c r="B39" i="24"/>
  <c r="B38" i="24"/>
  <c r="B37" i="24"/>
  <c r="B36" i="24"/>
  <c r="B35" i="24"/>
  <c r="B34" i="24"/>
  <c r="B33" i="24"/>
  <c r="B32" i="24"/>
  <c r="B31" i="24"/>
  <c r="B30" i="24"/>
  <c r="B29" i="24"/>
  <c r="D35" i="7" l="1"/>
  <c r="E30" i="7" s="1"/>
  <c r="E33" i="7"/>
  <c r="E35" i="7"/>
  <c r="E34" i="7"/>
  <c r="E32" i="7"/>
  <c r="E29" i="7"/>
  <c r="E31" i="7" l="1"/>
</calcChain>
</file>

<file path=xl/sharedStrings.xml><?xml version="1.0" encoding="utf-8"?>
<sst xmlns="http://schemas.openxmlformats.org/spreadsheetml/2006/main" count="56" uniqueCount="44">
  <si>
    <t>FY</t>
  </si>
  <si>
    <t>Funded Ratio</t>
  </si>
  <si>
    <t>All Plans</t>
  </si>
  <si>
    <t>Year</t>
  </si>
  <si>
    <t>Funding ratio</t>
  </si>
  <si>
    <t>PBO</t>
  </si>
  <si>
    <t>40-59</t>
  </si>
  <si>
    <t>60-79</t>
  </si>
  <si>
    <t>80-99</t>
  </si>
  <si>
    <t>100+</t>
  </si>
  <si>
    <t>Total</t>
  </si>
  <si>
    <t>0-19</t>
  </si>
  <si>
    <t>20-39</t>
  </si>
  <si>
    <t>Number</t>
  </si>
  <si>
    <t>Percentage</t>
  </si>
  <si>
    <t>Directly from prior briefs, beginning with 2010 brief</t>
  </si>
  <si>
    <t>Market Funded Ratio</t>
  </si>
  <si>
    <t>Current</t>
  </si>
  <si>
    <t>Actuarial funded ratio</t>
  </si>
  <si>
    <t>Market funded ratio</t>
  </si>
  <si>
    <t>GASB proposals</t>
  </si>
  <si>
    <t>Figure 6. State and Local Funded Ratios with Liabilities Using a Riskless Rate, 2001-2012</t>
  </si>
  <si>
    <t>Note: Authors’ estimates.</t>
  </si>
  <si>
    <t>Sources: Authors’ calculations using various 2012 actuarial valuations and PPD (2001-2011).</t>
  </si>
  <si>
    <t>* When using these data, please cite the Center for Retirement Research at Boston College.</t>
  </si>
  <si>
    <t>Figure 1. State and Local Pension Funded Ratios, 1990-2012</t>
  </si>
  <si>
    <t xml:space="preserve"> Sources: Various 2012 actuarial valuations; Public Plans Database (2001-2011); and Zorn (1990-2000).</t>
  </si>
  <si>
    <t xml:space="preserve">Note: 2012 is authors’ estimate. </t>
  </si>
  <si>
    <t>Figure 2. Distribution of Funded Ratios for Public Plans, 2012</t>
  </si>
  <si>
    <t>Sources: Authors’ calculations and various 2012 actuarial valuations.</t>
  </si>
  <si>
    <t>Figure 5. Aggregate State and Local Pension Liability under Alternative Discount Rates, 2012, Trillions</t>
  </si>
  <si>
    <t>Note: The $3.8 trillion figure is the value for the liabilities of plans in our sample, which – on average – are calculated using a discount rate of about 8 percent.</t>
  </si>
  <si>
    <t>Source: Authors’ calculations and various 2012 actuarial valuations.</t>
  </si>
  <si>
    <t>Figure 8. Aggregate Funded Ratios for State and Local Plans: Currently Reported versus GASB Proposals, 2009-2012</t>
  </si>
  <si>
    <t>Source: Authors’ calculations from various actuarial valuation reports (2012) and the PPD (2009-11).</t>
  </si>
  <si>
    <t>Figure 7. Aggregate Funded Ratios for State and Local Plans Using Actuarial and Market Assets, 2001-2012</t>
  </si>
  <si>
    <t>Note: 2012 is authors’ estimate.</t>
  </si>
  <si>
    <t>Source: Various 2012 actuarial valuations; and Public Plans Database (2001-2011).</t>
  </si>
  <si>
    <t>Percent of ARC</t>
  </si>
  <si>
    <t>Arc % of Pay</t>
  </si>
  <si>
    <t>Figure 3. Annual Required Contribution as a Percent of Payroll, 2001-2012</t>
  </si>
  <si>
    <t>Sources: Various 2012 actuarial valuations; and PPD (2001- 2011).</t>
  </si>
  <si>
    <t>Figure 4. Percent of Annual Required Contribution Paid, 2001-2012</t>
  </si>
  <si>
    <t>Note: 2012 is authors’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</si>
</sst>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2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1" xfId="0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/>
    <xf numFmtId="10" fontId="0" fillId="0" borderId="0" xfId="0" applyNumberFormat="1"/>
    <xf numFmtId="0" fontId="0" fillId="0" borderId="0" xfId="0" applyNumberFormat="1"/>
    <xf numFmtId="165" fontId="0" fillId="0" borderId="0" xfId="0" applyNumberFormat="1"/>
    <xf numFmtId="0" fontId="5" fillId="0" borderId="0" xfId="1" applyFont="1"/>
    <xf numFmtId="0" fontId="5" fillId="0" borderId="0" xfId="1" applyFont="1" applyFill="1"/>
    <xf numFmtId="0" fontId="0" fillId="0" borderId="0" xfId="0" applyFill="1" applyAlignment="1"/>
    <xf numFmtId="0" fontId="3" fillId="0" borderId="0" xfId="0" applyFont="1" applyFill="1"/>
    <xf numFmtId="2" fontId="5" fillId="0" borderId="0" xfId="1" applyNumberFormat="1" applyFont="1" applyFill="1"/>
    <xf numFmtId="0" fontId="1" fillId="0" borderId="0" xfId="2"/>
    <xf numFmtId="9" fontId="5" fillId="0" borderId="0" xfId="1" applyNumberFormat="1" applyFont="1" applyFill="1"/>
    <xf numFmtId="9" fontId="3" fillId="0" borderId="0" xfId="0" applyNumberFormat="1" applyFont="1" applyFill="1"/>
    <xf numFmtId="0" fontId="6" fillId="0" borderId="0" xfId="0" applyFont="1"/>
    <xf numFmtId="0" fontId="3" fillId="0" borderId="0" xfId="2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5382262997"/>
          <c:y val="2.292663476874E-2"/>
          <c:w val="0.83002781703569095"/>
          <c:h val="0.896625830080695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0"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 w="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55541121847486E-2"/>
                  <c:y val="-3.50202894891093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29617601539571E-2"/>
                  <c:y val="-2.2922636103151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2535295791449202E-2"/>
                  <c:y val="2.3422903082673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1'!$B$31:$B$49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1994</c:v>
                </c:pt>
                <c:pt idx="4">
                  <c:v>1996</c:v>
                </c:pt>
                <c:pt idx="5">
                  <c:v>1998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'Figure 1'!$D$31:$D$49</c:f>
              <c:numCache>
                <c:formatCode>General</c:formatCode>
                <c:ptCount val="19"/>
                <c:pt idx="0">
                  <c:v>0.79420000000000002</c:v>
                </c:pt>
                <c:pt idx="1">
                  <c:v>0.8085</c:v>
                </c:pt>
                <c:pt idx="2">
                  <c:v>0.82629999999999992</c:v>
                </c:pt>
                <c:pt idx="3">
                  <c:v>0.84868880000000002</c:v>
                </c:pt>
                <c:pt idx="4">
                  <c:v>0.87626850000000001</c:v>
                </c:pt>
                <c:pt idx="5">
                  <c:v>0.95967960000000008</c:v>
                </c:pt>
                <c:pt idx="6">
                  <c:v>1.0268710000000001</c:v>
                </c:pt>
                <c:pt idx="7">
                  <c:v>0.91435870744632797</c:v>
                </c:pt>
                <c:pt idx="8">
                  <c:v>0.84942548557644348</c:v>
                </c:pt>
                <c:pt idx="9">
                  <c:v>0.89689806722293741</c:v>
                </c:pt>
                <c:pt idx="10">
                  <c:v>0.87794014427942801</c:v>
                </c:pt>
                <c:pt idx="11">
                  <c:v>0.86581067889885088</c:v>
                </c:pt>
                <c:pt idx="12">
                  <c:v>0.86402530242157016</c:v>
                </c:pt>
                <c:pt idx="13">
                  <c:v>0.87603839012364237</c:v>
                </c:pt>
                <c:pt idx="14">
                  <c:v>0.84281899292662399</c:v>
                </c:pt>
                <c:pt idx="15">
                  <c:v>0.78953474589174277</c:v>
                </c:pt>
                <c:pt idx="16">
                  <c:v>0.76965730666760135</c:v>
                </c:pt>
                <c:pt idx="17">
                  <c:v>0.74943072480837958</c:v>
                </c:pt>
                <c:pt idx="18">
                  <c:v>0.73137584068468753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784832"/>
        <c:axId val="383786368"/>
      </c:barChart>
      <c:catAx>
        <c:axId val="3837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38378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37863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3784832"/>
        <c:crosses val="autoZero"/>
        <c:crossBetween val="between"/>
        <c:maj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9800995024998E-2"/>
          <c:y val="2.4205409638480498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639579878385901E-3"/>
                  <c:y val="1.5540015540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773195876288698E-3"/>
                  <c:y val="1.6181229773462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73195876288698E-3"/>
                  <c:y val="1.6181229773462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2'!$C$30:$C$34</c:f>
              <c:strCache>
                <c:ptCount val="5"/>
                <c:pt idx="0">
                  <c:v>20-39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2'!$E$30:$E$34</c:f>
              <c:numCache>
                <c:formatCode>0.00%</c:formatCode>
                <c:ptCount val="5"/>
                <c:pt idx="0">
                  <c:v>1.5873015873015872E-2</c:v>
                </c:pt>
                <c:pt idx="1">
                  <c:v>0.20634920634920634</c:v>
                </c:pt>
                <c:pt idx="2">
                  <c:v>0.45238095238095238</c:v>
                </c:pt>
                <c:pt idx="3">
                  <c:v>0.26984126984126983</c:v>
                </c:pt>
                <c:pt idx="4">
                  <c:v>5.5555555555555552E-2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36768"/>
        <c:axId val="144338304"/>
      </c:barChart>
      <c:catAx>
        <c:axId val="144336768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144338304"/>
        <c:crosses val="autoZero"/>
        <c:auto val="1"/>
        <c:lblAlgn val="ctr"/>
        <c:lblOffset val="100"/>
        <c:noMultiLvlLbl val="0"/>
      </c:catAx>
      <c:valAx>
        <c:axId val="1443383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4336768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27296587927"/>
          <c:y val="7.2909916320206103E-2"/>
          <c:w val="0.85281714785651797"/>
          <c:h val="0.770275149512210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852116875372701E-3"/>
                  <c:y val="2.61389096340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4936519790888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15.3%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3'!$A$29:$A$40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'Figure 3'!$B$29:$B$40</c:f>
              <c:numCache>
                <c:formatCode>General</c:formatCode>
                <c:ptCount val="12"/>
                <c:pt idx="0">
                  <c:v>6.3527600000000004E-2</c:v>
                </c:pt>
                <c:pt idx="1">
                  <c:v>6.3801175656299364E-2</c:v>
                </c:pt>
                <c:pt idx="2">
                  <c:v>7.3730855661273215E-2</c:v>
                </c:pt>
                <c:pt idx="3">
                  <c:v>8.985271449825015E-2</c:v>
                </c:pt>
                <c:pt idx="4">
                  <c:v>0.10536889157950707</c:v>
                </c:pt>
                <c:pt idx="5">
                  <c:v>0.11049540123572346</c:v>
                </c:pt>
                <c:pt idx="6">
                  <c:v>0.1154603164723417</c:v>
                </c:pt>
                <c:pt idx="7">
                  <c:v>0.1174032891284268</c:v>
                </c:pt>
                <c:pt idx="8">
                  <c:v>0.12065985412472841</c:v>
                </c:pt>
                <c:pt idx="9">
                  <c:v>0.13421151074546311</c:v>
                </c:pt>
                <c:pt idx="10">
                  <c:v>0.15187689800557289</c:v>
                </c:pt>
                <c:pt idx="11">
                  <c:v>0.15313870536246199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67072"/>
        <c:axId val="389677056"/>
      </c:barChart>
      <c:catAx>
        <c:axId val="3896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89677056"/>
        <c:crosses val="autoZero"/>
        <c:auto val="1"/>
        <c:lblAlgn val="ctr"/>
        <c:lblOffset val="100"/>
        <c:noMultiLvlLbl val="0"/>
      </c:catAx>
      <c:valAx>
        <c:axId val="389677056"/>
        <c:scaling>
          <c:orientation val="minMax"/>
          <c:max val="0.16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89667072"/>
        <c:crosses val="autoZero"/>
        <c:crossBetween val="between"/>
        <c:majorUnit val="0.04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27296587927"/>
          <c:y val="4.6770924467774803E-2"/>
          <c:w val="0.85281714785651797"/>
          <c:h val="0.86039734616506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4'!$A$28:$A$39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'Figure 4'!$B$28:$B$39</c:f>
              <c:numCache>
                <c:formatCode>General</c:formatCode>
                <c:ptCount val="12"/>
                <c:pt idx="0">
                  <c:v>1.0028479785420223</c:v>
                </c:pt>
                <c:pt idx="1">
                  <c:v>0.94606303989391538</c:v>
                </c:pt>
                <c:pt idx="2">
                  <c:v>0.87852854909225364</c:v>
                </c:pt>
                <c:pt idx="3">
                  <c:v>0.86082061583127545</c:v>
                </c:pt>
                <c:pt idx="4">
                  <c:v>0.84096225348460063</c:v>
                </c:pt>
                <c:pt idx="5">
                  <c:v>0.83230776885061075</c:v>
                </c:pt>
                <c:pt idx="6">
                  <c:v>0.86667937601833878</c:v>
                </c:pt>
                <c:pt idx="7">
                  <c:v>0.92220694350011889</c:v>
                </c:pt>
                <c:pt idx="8">
                  <c:v>0.86152518069738715</c:v>
                </c:pt>
                <c:pt idx="9">
                  <c:v>0.80146430306520267</c:v>
                </c:pt>
                <c:pt idx="10">
                  <c:v>0.81017537360104164</c:v>
                </c:pt>
                <c:pt idx="11">
                  <c:v>0.80260419698218388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73600"/>
        <c:axId val="394075136"/>
      </c:barChart>
      <c:catAx>
        <c:axId val="3940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94075136"/>
        <c:crosses val="autoZero"/>
        <c:auto val="1"/>
        <c:lblAlgn val="ctr"/>
        <c:lblOffset val="100"/>
        <c:noMultiLvlLbl val="0"/>
      </c:catAx>
      <c:valAx>
        <c:axId val="3940751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94073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2150141295E-2"/>
          <c:y val="5.1400554097404502E-2"/>
          <c:w val="0.93249784985870499"/>
          <c:h val="0.8688582374085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5'!$B$27</c:f>
              <c:strCache>
                <c:ptCount val="1"/>
                <c:pt idx="0">
                  <c:v>PBO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1.6142050040355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5'!$A$28:$A$32</c:f>
              <c:numCache>
                <c:formatCode>General</c:formatCode>
                <c:ptCount val="5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0.05</c:v>
                </c:pt>
                <c:pt idx="4">
                  <c:v>0.04</c:v>
                </c:pt>
              </c:numCache>
            </c:numRef>
          </c:cat>
          <c:val>
            <c:numRef>
              <c:f>'Figure 5'!$B$28:$B$32</c:f>
              <c:numCache>
                <c:formatCode>General</c:formatCode>
                <c:ptCount val="5"/>
                <c:pt idx="0">
                  <c:v>3.761567264</c:v>
                </c:pt>
                <c:pt idx="1">
                  <c:v>4.2693788446400003</c:v>
                </c:pt>
                <c:pt idx="2">
                  <c:v>4.845744988666401</c:v>
                </c:pt>
                <c:pt idx="3">
                  <c:v>5.4999205621363654</c:v>
                </c:pt>
                <c:pt idx="4">
                  <c:v>6.2424098380247752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008064"/>
        <c:axId val="374059008"/>
      </c:barChart>
      <c:catAx>
        <c:axId val="37400806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374059008"/>
        <c:crosses val="autoZero"/>
        <c:auto val="1"/>
        <c:lblAlgn val="ctr"/>
        <c:lblOffset val="100"/>
        <c:noMultiLvlLbl val="0"/>
      </c:catAx>
      <c:valAx>
        <c:axId val="37405900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374008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5382262997"/>
          <c:y val="2.292663476874E-2"/>
          <c:w val="0.85909297006254703"/>
          <c:h val="0.89488817982719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rgbClr val="000000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rgbClr val="000000"/>
                </a:solidFill>
              </a:ln>
            </c:spPr>
          </c:dPt>
          <c:dPt>
            <c:idx val="11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0"/>
                  <c:y val="6.5356618004448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413881748072002E-3"/>
                  <c:y val="1.45243282498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6'!$A$32:$A$43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'Figure 6'!$D$32:$D$43</c:f>
              <c:numCache>
                <c:formatCode>General</c:formatCode>
                <c:ptCount val="12"/>
                <c:pt idx="0">
                  <c:v>0.69815883792681288</c:v>
                </c:pt>
                <c:pt idx="1">
                  <c:v>0.64641510923149881</c:v>
                </c:pt>
                <c:pt idx="2">
                  <c:v>0.61210054652904577</c:v>
                </c:pt>
                <c:pt idx="3">
                  <c:v>0.59789441453864423</c:v>
                </c:pt>
                <c:pt idx="4">
                  <c:v>0.58818453723947384</c:v>
                </c:pt>
                <c:pt idx="5">
                  <c:v>0.58670896009442941</c:v>
                </c:pt>
                <c:pt idx="6">
                  <c:v>0.59538348492800086</c:v>
                </c:pt>
                <c:pt idx="7">
                  <c:v>0.57330692709321462</c:v>
                </c:pt>
                <c:pt idx="8">
                  <c:v>0.54043195430063906</c:v>
                </c:pt>
                <c:pt idx="9">
                  <c:v>0.52278994079467234</c:v>
                </c:pt>
                <c:pt idx="10">
                  <c:v>0.5125590541220435</c:v>
                </c:pt>
                <c:pt idx="11">
                  <c:v>0.50021075557705275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352192"/>
        <c:axId val="383353984"/>
      </c:barChart>
      <c:catAx>
        <c:axId val="3833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383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33521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34824159723997E-2"/>
          <c:y val="2.2926767956822299E-2"/>
          <c:w val="0.86549306871692699"/>
          <c:h val="0.90102724483383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7'!$B$26</c:f>
              <c:strCache>
                <c:ptCount val="1"/>
                <c:pt idx="0">
                  <c:v>Actuarial funded ratio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 w="0">
                <a:solidFill>
                  <a:schemeClr val="tx1"/>
                </a:solidFill>
              </a:ln>
            </c:spPr>
          </c:dPt>
          <c:cat>
            <c:numRef>
              <c:f>'Figure 7'!$A$27:$A$38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'Figure 7'!$B$27:$B$38</c:f>
              <c:numCache>
                <c:formatCode>General</c:formatCode>
                <c:ptCount val="12"/>
                <c:pt idx="0">
                  <c:v>1.020802734301685</c:v>
                </c:pt>
                <c:pt idx="1">
                  <c:v>0.94514639814186363</c:v>
                </c:pt>
                <c:pt idx="2">
                  <c:v>0.89497386213695151</c:v>
                </c:pt>
                <c:pt idx="3">
                  <c:v>0.87420257401186618</c:v>
                </c:pt>
                <c:pt idx="4">
                  <c:v>0.8600054189258397</c:v>
                </c:pt>
                <c:pt idx="5">
                  <c:v>0.85784792538352883</c:v>
                </c:pt>
                <c:pt idx="6">
                  <c:v>0.87053125500400952</c:v>
                </c:pt>
                <c:pt idx="7">
                  <c:v>0.83825233883553507</c:v>
                </c:pt>
                <c:pt idx="8">
                  <c:v>0.79018467816334792</c:v>
                </c:pt>
                <c:pt idx="9">
                  <c:v>0.76438966613004611</c:v>
                </c:pt>
                <c:pt idx="10">
                  <c:v>0.74943072480837958</c:v>
                </c:pt>
                <c:pt idx="11">
                  <c:v>0.73137584068468753</c:v>
                </c:pt>
              </c:numCache>
            </c:numRef>
          </c:val>
        </c:ser>
        <c:ser>
          <c:idx val="1"/>
          <c:order val="1"/>
          <c:tx>
            <c:strRef>
              <c:f>'Figure 7'!$C$26</c:f>
              <c:strCache>
                <c:ptCount val="1"/>
                <c:pt idx="0">
                  <c:v>Market funded ratio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cat>
            <c:numRef>
              <c:f>'Figure 7'!$A$27:$A$38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'Figure 7'!$C$27:$C$38</c:f>
              <c:numCache>
                <c:formatCode>General</c:formatCode>
                <c:ptCount val="12"/>
                <c:pt idx="0">
                  <c:v>0.97274365141054842</c:v>
                </c:pt>
                <c:pt idx="1">
                  <c:v>0.88387860031276011</c:v>
                </c:pt>
                <c:pt idx="2">
                  <c:v>0.81102502728585435</c:v>
                </c:pt>
                <c:pt idx="3">
                  <c:v>0.86641532664446808</c:v>
                </c:pt>
                <c:pt idx="4">
                  <c:v>0.8882563162375029</c:v>
                </c:pt>
                <c:pt idx="5">
                  <c:v>0.90296858396065693</c:v>
                </c:pt>
                <c:pt idx="6">
                  <c:v>0.95620404743035647</c:v>
                </c:pt>
                <c:pt idx="7">
                  <c:v>0.82080828198869216</c:v>
                </c:pt>
                <c:pt idx="8">
                  <c:v>0.63826111491073567</c:v>
                </c:pt>
                <c:pt idx="9">
                  <c:v>0.6748436635133902</c:v>
                </c:pt>
                <c:pt idx="10">
                  <c:v>0.73352234736782596</c:v>
                </c:pt>
                <c:pt idx="11">
                  <c:v>0.70112128878841706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784000"/>
        <c:axId val="374828416"/>
      </c:barChart>
      <c:catAx>
        <c:axId val="3747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4828416"/>
        <c:crosses val="autoZero"/>
        <c:auto val="1"/>
        <c:lblAlgn val="ctr"/>
        <c:lblOffset val="100"/>
        <c:tickMarkSkip val="1"/>
        <c:noMultiLvlLbl val="0"/>
      </c:catAx>
      <c:valAx>
        <c:axId val="3748284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4784000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012002910697"/>
          <c:y val="4.9430187423755198E-2"/>
          <c:w val="0.27274353529259299"/>
          <c:h val="0.12743040922701601"/>
        </c:manualLayout>
      </c:layout>
      <c:overlay val="1"/>
      <c:spPr>
        <a:solidFill>
          <a:schemeClr val="bg1"/>
        </a:solidFill>
        <a:ln w="0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81687772899"/>
          <c:y val="3.07640711577719E-2"/>
          <c:w val="0.87801831222710103"/>
          <c:h val="0.86775444736074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8'!$A$27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8'!$B$26:$E$26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'Figure 8'!$B$27:$E$27</c:f>
              <c:numCache>
                <c:formatCode>General</c:formatCode>
                <c:ptCount val="4"/>
                <c:pt idx="0">
                  <c:v>0.79</c:v>
                </c:pt>
                <c:pt idx="1">
                  <c:v>0.76</c:v>
                </c:pt>
                <c:pt idx="2">
                  <c:v>0.75</c:v>
                </c:pt>
                <c:pt idx="3">
                  <c:v>0.73</c:v>
                </c:pt>
              </c:numCache>
            </c:numRef>
          </c:val>
        </c:ser>
        <c:ser>
          <c:idx val="1"/>
          <c:order val="1"/>
          <c:tx>
            <c:strRef>
              <c:f>'Figure 8'!$A$28</c:f>
              <c:strCache>
                <c:ptCount val="1"/>
                <c:pt idx="0">
                  <c:v>GASB proposals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8'!$B$26:$E$26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'Figure 8'!$B$28:$E$28</c:f>
              <c:numCache>
                <c:formatCode>General</c:formatCode>
                <c:ptCount val="4"/>
                <c:pt idx="0">
                  <c:v>0.49</c:v>
                </c:pt>
                <c:pt idx="1">
                  <c:v>0.57999999999999996</c:v>
                </c:pt>
                <c:pt idx="2">
                  <c:v>0.63</c:v>
                </c:pt>
                <c:pt idx="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73664"/>
        <c:axId val="187075200"/>
      </c:barChart>
      <c:catAx>
        <c:axId val="1870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075200"/>
        <c:crosses val="autoZero"/>
        <c:auto val="1"/>
        <c:lblAlgn val="ctr"/>
        <c:lblOffset val="100"/>
        <c:noMultiLvlLbl val="0"/>
      </c:catAx>
      <c:valAx>
        <c:axId val="1870752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7073664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115044030711112"/>
          <c:y val="3.3661391813854594E-2"/>
          <c:w val="0.30135902367042799"/>
          <c:h val="0.13108413531641899"/>
        </c:manualLayout>
      </c:layout>
      <c:overlay val="0"/>
      <c:spPr>
        <a:solidFill>
          <a:schemeClr val="bg1"/>
        </a:solidFill>
        <a:ln w="0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499" y="285749"/>
    <xdr:ext cx="4899026" cy="3324225"/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47625</xdr:rowOff>
    </xdr:from>
    <xdr:to>
      <xdr:col>7</xdr:col>
      <xdr:colOff>172085</xdr:colOff>
      <xdr:row>18</xdr:row>
      <xdr:rowOff>116205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</xdr:row>
      <xdr:rowOff>76200</xdr:rowOff>
    </xdr:from>
    <xdr:to>
      <xdr:col>7</xdr:col>
      <xdr:colOff>63499</xdr:colOff>
      <xdr:row>20</xdr:row>
      <xdr:rowOff>89535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180975</xdr:rowOff>
    </xdr:from>
    <xdr:to>
      <xdr:col>6</xdr:col>
      <xdr:colOff>449580</xdr:colOff>
      <xdr:row>21</xdr:row>
      <xdr:rowOff>3810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24765</xdr:rowOff>
    </xdr:from>
    <xdr:to>
      <xdr:col>7</xdr:col>
      <xdr:colOff>388619</xdr:colOff>
      <xdr:row>18</xdr:row>
      <xdr:rowOff>93345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381000" y="266700"/>
    <xdr:ext cx="4940300" cy="3497580"/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7649" y="333374"/>
    <xdr:ext cx="5114926" cy="3381375"/>
    <xdr:graphicFrame macro="">
      <xdr:nvGraphicFramePr>
        <xdr:cNvPr id="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195261</xdr:rowOff>
    </xdr:from>
    <xdr:to>
      <xdr:col>5</xdr:col>
      <xdr:colOff>590550</xdr:colOff>
      <xdr:row>17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3%20and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abilities"/>
      <sheetName val="ARC"/>
      <sheetName val="Payroll"/>
      <sheetName val="ARC as percent of pay"/>
      <sheetName val="Figures"/>
    </sheetNames>
    <sheetDataSet>
      <sheetData sheetId="0" refreshError="1"/>
      <sheetData sheetId="1">
        <row r="5">
          <cell r="K5">
            <v>1.0028479785420223</v>
          </cell>
        </row>
        <row r="6">
          <cell r="K6">
            <v>0.94606303989391538</v>
          </cell>
        </row>
        <row r="7">
          <cell r="K7">
            <v>0.87852854909225364</v>
          </cell>
        </row>
        <row r="8">
          <cell r="K8">
            <v>0.86082061583127545</v>
          </cell>
        </row>
        <row r="9">
          <cell r="K9">
            <v>0.84096225348460063</v>
          </cell>
        </row>
        <row r="10">
          <cell r="K10">
            <v>0.83230776885061075</v>
          </cell>
        </row>
        <row r="11">
          <cell r="K11">
            <v>0.86667937601833878</v>
          </cell>
        </row>
        <row r="12">
          <cell r="K12">
            <v>0.92220694350011889</v>
          </cell>
        </row>
        <row r="13">
          <cell r="K13">
            <v>0.86152518069738715</v>
          </cell>
        </row>
        <row r="14">
          <cell r="K14">
            <v>0.80146430306520267</v>
          </cell>
        </row>
        <row r="15">
          <cell r="K15">
            <v>0.81017537360104164</v>
          </cell>
        </row>
        <row r="16">
          <cell r="K16">
            <v>0.80260419698218388</v>
          </cell>
        </row>
      </sheetData>
      <sheetData sheetId="2" refreshError="1"/>
      <sheetData sheetId="3">
        <row r="6">
          <cell r="P6">
            <v>6.3527600000000004E-2</v>
          </cell>
        </row>
        <row r="7">
          <cell r="P7">
            <v>6.3801175656299364E-2</v>
          </cell>
        </row>
        <row r="8">
          <cell r="P8">
            <v>7.3730855661273215E-2</v>
          </cell>
        </row>
        <row r="9">
          <cell r="P9">
            <v>8.985271449825015E-2</v>
          </cell>
        </row>
        <row r="10">
          <cell r="P10">
            <v>0.10536889157950707</v>
          </cell>
        </row>
        <row r="11">
          <cell r="P11">
            <v>0.11049540123572346</v>
          </cell>
        </row>
        <row r="12">
          <cell r="P12">
            <v>0.1154603164723417</v>
          </cell>
        </row>
        <row r="13">
          <cell r="P13">
            <v>0.1174032891284268</v>
          </cell>
        </row>
        <row r="14">
          <cell r="P14">
            <v>0.12065985412472841</v>
          </cell>
        </row>
        <row r="15">
          <cell r="P15">
            <v>0.13421151074546311</v>
          </cell>
        </row>
        <row r="16">
          <cell r="P16">
            <v>0.15187689800557289</v>
          </cell>
        </row>
        <row r="17">
          <cell r="P17">
            <v>0.15313870536246199</v>
          </cell>
        </row>
      </sheetData>
      <sheetData sheetId="4">
        <row r="3">
          <cell r="A3">
            <v>2001</v>
          </cell>
          <cell r="B3">
            <v>1.0028479785420223</v>
          </cell>
          <cell r="C3">
            <v>6.3527600000000004E-2</v>
          </cell>
        </row>
        <row r="4">
          <cell r="A4">
            <v>2002</v>
          </cell>
          <cell r="B4">
            <v>0.94606303989391538</v>
          </cell>
          <cell r="C4">
            <v>6.3801175656299364E-2</v>
          </cell>
        </row>
        <row r="5">
          <cell r="A5">
            <v>2003</v>
          </cell>
          <cell r="B5">
            <v>0.87852854909225364</v>
          </cell>
          <cell r="C5">
            <v>7.3730855661273215E-2</v>
          </cell>
        </row>
        <row r="6">
          <cell r="A6">
            <v>2004</v>
          </cell>
          <cell r="B6">
            <v>0.86082061583127545</v>
          </cell>
          <cell r="C6">
            <v>8.985271449825015E-2</v>
          </cell>
        </row>
        <row r="7">
          <cell r="A7">
            <v>2005</v>
          </cell>
          <cell r="B7">
            <v>0.84096225348460063</v>
          </cell>
          <cell r="C7">
            <v>0.10536889157950707</v>
          </cell>
        </row>
        <row r="8">
          <cell r="A8">
            <v>2006</v>
          </cell>
          <cell r="B8">
            <v>0.83230776885061075</v>
          </cell>
          <cell r="C8">
            <v>0.11049540123572346</v>
          </cell>
        </row>
        <row r="9">
          <cell r="A9">
            <v>2007</v>
          </cell>
          <cell r="B9">
            <v>0.86667937601833878</v>
          </cell>
          <cell r="C9">
            <v>0.1154603164723417</v>
          </cell>
        </row>
        <row r="10">
          <cell r="A10">
            <v>2008</v>
          </cell>
          <cell r="B10">
            <v>0.92220694350011889</v>
          </cell>
          <cell r="C10">
            <v>0.1174032891284268</v>
          </cell>
        </row>
        <row r="11">
          <cell r="A11">
            <v>2009</v>
          </cell>
          <cell r="B11">
            <v>0.86152518069738715</v>
          </cell>
          <cell r="C11">
            <v>0.12065985412472841</v>
          </cell>
        </row>
        <row r="12">
          <cell r="A12">
            <v>2010</v>
          </cell>
          <cell r="B12">
            <v>0.80146430306520267</v>
          </cell>
          <cell r="C12">
            <v>0.13421151074546311</v>
          </cell>
        </row>
        <row r="13">
          <cell r="A13">
            <v>2011</v>
          </cell>
          <cell r="B13">
            <v>0.81017537360104164</v>
          </cell>
          <cell r="C13">
            <v>0.15187689800557289</v>
          </cell>
        </row>
        <row r="14">
          <cell r="A14">
            <v>2012</v>
          </cell>
          <cell r="B14">
            <v>0.80260419698218388</v>
          </cell>
          <cell r="C14">
            <v>0.15313870536246199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57"/>
  <sheetViews>
    <sheetView tabSelected="1" workbookViewId="0">
      <selection activeCell="L33" sqref="L33"/>
    </sheetView>
  </sheetViews>
  <sheetFormatPr defaultColWidth="8.875" defaultRowHeight="15.75" x14ac:dyDescent="0.25"/>
  <cols>
    <col min="1" max="1" width="5.625" customWidth="1"/>
    <col min="3" max="3" width="10.875" bestFit="1" customWidth="1"/>
    <col min="4" max="4" width="10.875" customWidth="1"/>
    <col min="5" max="5" width="10.875" bestFit="1" customWidth="1"/>
    <col min="7" max="7" width="8.5" customWidth="1"/>
    <col min="8" max="8" width="12" customWidth="1"/>
    <col min="9" max="9" width="12.875" customWidth="1"/>
    <col min="10" max="10" width="5.125" customWidth="1"/>
    <col min="11" max="11" width="6.125" customWidth="1"/>
    <col min="12" max="12" width="9.875" bestFit="1" customWidth="1"/>
    <col min="13" max="13" width="9.875" style="7" customWidth="1"/>
  </cols>
  <sheetData>
    <row r="1" spans="1:13" x14ac:dyDescent="0.25">
      <c r="A1" t="s">
        <v>25</v>
      </c>
    </row>
    <row r="4" spans="1:13" x14ac:dyDescent="0.25">
      <c r="L4" s="7"/>
      <c r="M4"/>
    </row>
    <row r="5" spans="1:13" x14ac:dyDescent="0.25">
      <c r="A5" s="1"/>
      <c r="B5" s="1"/>
      <c r="L5" s="7"/>
      <c r="M5"/>
    </row>
    <row r="6" spans="1:13" x14ac:dyDescent="0.25">
      <c r="A6" s="1"/>
      <c r="B6" s="1"/>
      <c r="L6" s="7"/>
      <c r="M6"/>
    </row>
    <row r="7" spans="1:13" x14ac:dyDescent="0.25">
      <c r="A7" s="1"/>
      <c r="B7" s="1"/>
      <c r="K7" s="7"/>
      <c r="M7"/>
    </row>
    <row r="8" spans="1:13" x14ac:dyDescent="0.25">
      <c r="A8" s="1"/>
      <c r="B8" s="1"/>
      <c r="K8" s="7"/>
      <c r="M8"/>
    </row>
    <row r="9" spans="1:13" x14ac:dyDescent="0.25">
      <c r="A9" s="1"/>
      <c r="B9" s="1"/>
      <c r="K9" s="7"/>
      <c r="M9"/>
    </row>
    <row r="10" spans="1:13" x14ac:dyDescent="0.25">
      <c r="A10" s="1"/>
      <c r="B10" s="1"/>
      <c r="K10" s="7"/>
      <c r="M10"/>
    </row>
    <row r="11" spans="1:13" x14ac:dyDescent="0.25">
      <c r="A11" s="1"/>
      <c r="K11" s="7"/>
      <c r="M11"/>
    </row>
    <row r="12" spans="1:13" x14ac:dyDescent="0.25">
      <c r="A12" s="1"/>
      <c r="K12" s="7"/>
      <c r="M12"/>
    </row>
    <row r="13" spans="1:13" x14ac:dyDescent="0.25">
      <c r="A13" s="1"/>
      <c r="K13" s="7"/>
      <c r="M13"/>
    </row>
    <row r="14" spans="1:13" x14ac:dyDescent="0.25">
      <c r="A14" s="1"/>
      <c r="K14" s="7"/>
      <c r="M14"/>
    </row>
    <row r="15" spans="1:13" x14ac:dyDescent="0.25">
      <c r="A15" s="1"/>
      <c r="K15" s="7"/>
      <c r="M15"/>
    </row>
    <row r="16" spans="1:13" x14ac:dyDescent="0.25">
      <c r="A16" s="1"/>
      <c r="K16" s="7"/>
      <c r="M16"/>
    </row>
    <row r="17" spans="1:13" x14ac:dyDescent="0.25">
      <c r="A17" s="1"/>
      <c r="K17" s="7"/>
      <c r="M17"/>
    </row>
    <row r="18" spans="1:13" x14ac:dyDescent="0.25">
      <c r="A18" s="1"/>
      <c r="K18" s="7"/>
      <c r="M18"/>
    </row>
    <row r="19" spans="1:13" x14ac:dyDescent="0.25">
      <c r="A19" s="1"/>
      <c r="K19" s="7"/>
      <c r="M19"/>
    </row>
    <row r="20" spans="1:13" x14ac:dyDescent="0.25">
      <c r="A20" t="s">
        <v>27</v>
      </c>
      <c r="K20" s="7"/>
      <c r="M20"/>
    </row>
    <row r="21" spans="1:13" x14ac:dyDescent="0.25">
      <c r="A21" s="1" t="s">
        <v>26</v>
      </c>
      <c r="K21" s="7"/>
      <c r="M21"/>
    </row>
    <row r="22" spans="1:13" x14ac:dyDescent="0.25">
      <c r="A22" s="17" t="s">
        <v>24</v>
      </c>
      <c r="K22" s="7"/>
      <c r="M22"/>
    </row>
    <row r="23" spans="1:13" x14ac:dyDescent="0.25">
      <c r="A23" s="1"/>
      <c r="K23" s="7"/>
      <c r="M23"/>
    </row>
    <row r="24" spans="1:13" x14ac:dyDescent="0.25">
      <c r="A24" s="1"/>
      <c r="K24" s="7"/>
      <c r="M24"/>
    </row>
    <row r="25" spans="1:13" x14ac:dyDescent="0.25">
      <c r="A25" s="1"/>
      <c r="K25" s="7"/>
      <c r="M25"/>
    </row>
    <row r="26" spans="1:13" x14ac:dyDescent="0.25">
      <c r="A26" s="1"/>
      <c r="B26" s="4"/>
      <c r="C26" s="4"/>
      <c r="D26" s="4"/>
      <c r="E26" s="4"/>
      <c r="F26" s="4"/>
      <c r="G26" s="4"/>
      <c r="H26" s="4"/>
      <c r="I26" s="4"/>
      <c r="K26" s="7"/>
      <c r="M26"/>
    </row>
    <row r="27" spans="1:13" x14ac:dyDescent="0.25">
      <c r="B27" s="4"/>
      <c r="C27" s="4"/>
      <c r="D27" s="4"/>
      <c r="E27" s="4"/>
      <c r="F27" s="4"/>
      <c r="G27" s="4"/>
      <c r="H27" s="4"/>
      <c r="I27" s="4"/>
      <c r="K27" s="7"/>
      <c r="M27"/>
    </row>
    <row r="28" spans="1:13" x14ac:dyDescent="0.25">
      <c r="B28" s="11" t="s">
        <v>15</v>
      </c>
      <c r="C28" s="11"/>
      <c r="D28" s="12"/>
      <c r="E28" s="4"/>
      <c r="F28" s="12"/>
      <c r="G28" s="4"/>
      <c r="H28" s="4"/>
      <c r="I28" s="4"/>
      <c r="K28" s="7"/>
      <c r="M28"/>
    </row>
    <row r="29" spans="1:13" x14ac:dyDescent="0.25">
      <c r="B29" s="11"/>
      <c r="C29" s="11"/>
      <c r="D29" s="12"/>
      <c r="E29" s="4"/>
      <c r="F29" s="12"/>
      <c r="G29" s="4"/>
      <c r="H29" s="4"/>
      <c r="I29" s="4"/>
      <c r="K29" s="7"/>
      <c r="M29"/>
    </row>
    <row r="30" spans="1:13" x14ac:dyDescent="0.25">
      <c r="B30" s="10" t="s">
        <v>3</v>
      </c>
      <c r="C30" s="10" t="s">
        <v>4</v>
      </c>
      <c r="D30" s="15">
        <v>0.08</v>
      </c>
      <c r="E30" s="16">
        <v>0.05</v>
      </c>
      <c r="F30" s="4" t="s">
        <v>16</v>
      </c>
      <c r="G30" s="15">
        <v>0.08</v>
      </c>
      <c r="H30" s="16">
        <v>0.05</v>
      </c>
      <c r="I30" s="4"/>
      <c r="K30" s="7"/>
      <c r="M30"/>
    </row>
    <row r="31" spans="1:13" x14ac:dyDescent="0.25">
      <c r="B31" s="10">
        <v>1990</v>
      </c>
      <c r="C31" s="13">
        <v>79.42</v>
      </c>
      <c r="D31" s="10">
        <v>0.79420000000000002</v>
      </c>
      <c r="E31" s="16"/>
      <c r="F31" s="4"/>
      <c r="G31" s="15"/>
      <c r="H31" s="16"/>
      <c r="I31" s="4"/>
      <c r="K31" s="7"/>
      <c r="M31"/>
    </row>
    <row r="32" spans="1:13" x14ac:dyDescent="0.25">
      <c r="B32" s="10">
        <v>1991</v>
      </c>
      <c r="C32" s="13">
        <v>80.849999999999994</v>
      </c>
      <c r="D32" s="10">
        <v>0.8085</v>
      </c>
      <c r="E32" s="16"/>
      <c r="F32" s="4"/>
      <c r="G32" s="15"/>
      <c r="H32" s="16"/>
      <c r="I32" s="4"/>
      <c r="K32" s="7"/>
      <c r="M32"/>
    </row>
    <row r="33" spans="2:9" x14ac:dyDescent="0.25">
      <c r="B33" s="10">
        <v>1992</v>
      </c>
      <c r="C33" s="13">
        <v>82.63</v>
      </c>
      <c r="D33" s="10">
        <v>0.82629999999999992</v>
      </c>
      <c r="E33" s="16"/>
      <c r="F33" s="4"/>
      <c r="G33" s="15"/>
      <c r="H33" s="16"/>
      <c r="I33" s="4"/>
    </row>
    <row r="34" spans="2:9" x14ac:dyDescent="0.25">
      <c r="B34" s="10">
        <v>1994</v>
      </c>
      <c r="C34" s="13">
        <v>84.868880000000004</v>
      </c>
      <c r="D34" s="10">
        <v>0.84868880000000002</v>
      </c>
      <c r="E34" s="12"/>
      <c r="F34" s="4"/>
      <c r="G34" s="4"/>
      <c r="H34" s="4"/>
      <c r="I34" s="4"/>
    </row>
    <row r="35" spans="2:9" x14ac:dyDescent="0.25">
      <c r="B35" s="10">
        <v>1996</v>
      </c>
      <c r="C35" s="13">
        <v>87.626850000000005</v>
      </c>
      <c r="D35" s="10">
        <v>0.87626850000000001</v>
      </c>
      <c r="E35" s="12"/>
      <c r="F35" s="4"/>
      <c r="G35" s="4"/>
      <c r="H35" s="4"/>
      <c r="I35" s="4"/>
    </row>
    <row r="36" spans="2:9" x14ac:dyDescent="0.25">
      <c r="B36" s="10">
        <v>1998</v>
      </c>
      <c r="C36" s="13">
        <v>95.967960000000005</v>
      </c>
      <c r="D36" s="10">
        <v>0.95967960000000008</v>
      </c>
      <c r="E36" s="12"/>
      <c r="F36" s="4"/>
      <c r="G36" s="4"/>
      <c r="H36" s="4"/>
      <c r="I36" s="4"/>
    </row>
    <row r="37" spans="2:9" x14ac:dyDescent="0.25">
      <c r="B37" s="10">
        <v>2000</v>
      </c>
      <c r="C37" s="13">
        <v>102.6871</v>
      </c>
      <c r="D37" s="10">
        <v>1.0268710000000001</v>
      </c>
      <c r="E37" s="12"/>
      <c r="F37" s="4"/>
      <c r="G37" s="4"/>
      <c r="H37" s="4"/>
      <c r="I37" s="4"/>
    </row>
    <row r="38" spans="2:9" x14ac:dyDescent="0.25">
      <c r="B38" s="10">
        <v>2001</v>
      </c>
      <c r="C38" s="13">
        <v>91.435870744632794</v>
      </c>
      <c r="D38" s="10">
        <v>0.91435870744632797</v>
      </c>
      <c r="E38" s="12">
        <v>0.69815883792681288</v>
      </c>
      <c r="F38" s="4">
        <v>97.000701221315694</v>
      </c>
      <c r="G38" s="10">
        <v>0.97000701221315699</v>
      </c>
      <c r="H38" s="4">
        <v>0.66528973174631534</v>
      </c>
      <c r="I38" s="4"/>
    </row>
    <row r="39" spans="2:9" x14ac:dyDescent="0.25">
      <c r="B39" s="10">
        <v>2002</v>
      </c>
      <c r="C39" s="13">
        <v>84.942548557644344</v>
      </c>
      <c r="D39" s="10">
        <v>0.84942548557644348</v>
      </c>
      <c r="E39" s="12">
        <v>0.64641510923149881</v>
      </c>
      <c r="F39" s="4">
        <v>88.043814918623269</v>
      </c>
      <c r="G39" s="10">
        <v>0.88043814918623264</v>
      </c>
      <c r="H39" s="4">
        <v>0.6045121508073491</v>
      </c>
      <c r="I39" s="4"/>
    </row>
    <row r="40" spans="2:9" x14ac:dyDescent="0.25">
      <c r="B40" s="10">
        <v>2003</v>
      </c>
      <c r="C40" s="13">
        <v>89.689806722293739</v>
      </c>
      <c r="D40" s="10">
        <v>0.89689806722293741</v>
      </c>
      <c r="E40" s="12">
        <v>0.61210054652904577</v>
      </c>
      <c r="F40" s="4">
        <v>80.830439662384848</v>
      </c>
      <c r="G40" s="10">
        <v>0.80830439662384845</v>
      </c>
      <c r="H40" s="4">
        <v>0.55468531926180509</v>
      </c>
      <c r="I40" s="4"/>
    </row>
    <row r="41" spans="2:9" x14ac:dyDescent="0.25">
      <c r="B41" s="10">
        <v>2004</v>
      </c>
      <c r="C41" s="13">
        <v>87.794014427942798</v>
      </c>
      <c r="D41" s="10">
        <v>0.87794014427942801</v>
      </c>
      <c r="E41" s="12">
        <v>0.59789441453864423</v>
      </c>
      <c r="F41" s="4">
        <v>86.321488984654877</v>
      </c>
      <c r="G41" s="10">
        <v>0.86321488984654882</v>
      </c>
      <c r="H41" s="4">
        <v>0.59256847311041083</v>
      </c>
      <c r="I41" s="4"/>
    </row>
    <row r="42" spans="2:9" x14ac:dyDescent="0.25">
      <c r="B42" s="10">
        <v>2005</v>
      </c>
      <c r="C42" s="13">
        <v>86.581067889885091</v>
      </c>
      <c r="D42" s="10">
        <v>0.86581067889885088</v>
      </c>
      <c r="E42" s="12">
        <v>0.58818453723947384</v>
      </c>
      <c r="F42" s="4">
        <v>88.486603426480755</v>
      </c>
      <c r="G42" s="10">
        <v>0.88486603426480759</v>
      </c>
      <c r="H42" s="4">
        <v>0.60750620730826832</v>
      </c>
      <c r="I42" s="4"/>
    </row>
    <row r="43" spans="2:9" x14ac:dyDescent="0.25">
      <c r="B43" s="10">
        <v>2006</v>
      </c>
      <c r="C43" s="13">
        <v>86.402530242157013</v>
      </c>
      <c r="D43" s="10">
        <v>0.86402530242157016</v>
      </c>
      <c r="E43" s="12">
        <v>0.58670896009442941</v>
      </c>
      <c r="F43" s="4">
        <v>89.943838742665065</v>
      </c>
      <c r="G43" s="10">
        <v>0.89943838742665061</v>
      </c>
      <c r="H43" s="4">
        <v>0.6175683862109258</v>
      </c>
      <c r="I43" s="4"/>
    </row>
    <row r="44" spans="2:9" x14ac:dyDescent="0.25">
      <c r="B44" s="10">
        <v>2007</v>
      </c>
      <c r="C44" s="13">
        <v>87.603839012364233</v>
      </c>
      <c r="D44" s="10">
        <v>0.87603839012364237</v>
      </c>
      <c r="E44" s="12">
        <v>0.59538348492800086</v>
      </c>
      <c r="F44" s="4">
        <v>95.62040474303565</v>
      </c>
      <c r="G44" s="10">
        <v>0.95620404743035647</v>
      </c>
      <c r="H44" s="4">
        <v>0.65397778056656097</v>
      </c>
      <c r="I44" s="4"/>
    </row>
    <row r="45" spans="2:9" x14ac:dyDescent="0.25">
      <c r="B45" s="10">
        <v>2008</v>
      </c>
      <c r="C45" s="13">
        <v>84.281899292662402</v>
      </c>
      <c r="D45" s="10">
        <v>0.84281899292662399</v>
      </c>
      <c r="E45" s="12">
        <v>0.57330692709321462</v>
      </c>
      <c r="F45" s="4">
        <v>82.085534512975997</v>
      </c>
      <c r="G45" s="10">
        <v>0.82085534512975999</v>
      </c>
      <c r="H45" s="4">
        <v>0.56137639238000925</v>
      </c>
      <c r="I45" s="4"/>
    </row>
    <row r="46" spans="2:9" x14ac:dyDescent="0.25">
      <c r="B46" s="10">
        <v>2009</v>
      </c>
      <c r="C46" s="13">
        <v>78.953474589174277</v>
      </c>
      <c r="D46" s="10">
        <v>0.78953474589174277</v>
      </c>
      <c r="E46" s="12">
        <v>0.54043195430063906</v>
      </c>
      <c r="F46" s="4">
        <v>63.826526329873843</v>
      </c>
      <c r="G46" s="10">
        <v>0.63826526329873845</v>
      </c>
      <c r="H46" s="4">
        <v>0.43652668954181856</v>
      </c>
      <c r="I46" s="4"/>
    </row>
    <row r="47" spans="2:9" x14ac:dyDescent="0.25">
      <c r="B47" s="10">
        <v>2010</v>
      </c>
      <c r="C47" s="13">
        <v>76.965730666760138</v>
      </c>
      <c r="D47" s="10">
        <v>0.76965730666760135</v>
      </c>
      <c r="E47" s="12">
        <v>0.52278994079467234</v>
      </c>
      <c r="F47" s="4">
        <v>67.155116171216818</v>
      </c>
      <c r="G47" s="10">
        <v>0.67155116171216822</v>
      </c>
      <c r="H47" s="4">
        <v>0.46154663586700378</v>
      </c>
      <c r="I47" s="4"/>
    </row>
    <row r="48" spans="2:9" x14ac:dyDescent="0.25">
      <c r="B48" s="10">
        <v>2011</v>
      </c>
      <c r="C48" s="13">
        <v>74.943072480837955</v>
      </c>
      <c r="D48" s="10">
        <v>0.74943072480837958</v>
      </c>
      <c r="E48" s="12">
        <v>0.5125590541220435</v>
      </c>
      <c r="F48" s="4">
        <v>73.352234736782592</v>
      </c>
      <c r="G48" s="10">
        <v>0.73352234736782596</v>
      </c>
      <c r="H48" s="4">
        <v>0.501678818466331</v>
      </c>
      <c r="I48" s="4"/>
    </row>
    <row r="49" spans="2:9" x14ac:dyDescent="0.25">
      <c r="B49" s="10">
        <v>2012</v>
      </c>
      <c r="C49" s="13">
        <v>73.137584068468755</v>
      </c>
      <c r="D49" s="10">
        <v>0.73137584068468753</v>
      </c>
      <c r="E49" s="12">
        <v>0.50021075557705275</v>
      </c>
      <c r="F49" s="4">
        <v>70.112128878841702</v>
      </c>
      <c r="G49" s="10">
        <v>0.70112128878841706</v>
      </c>
      <c r="H49" s="4">
        <v>0.47951872362599596</v>
      </c>
      <c r="I49" s="4"/>
    </row>
    <row r="50" spans="2:9" x14ac:dyDescent="0.25">
      <c r="B50" s="10"/>
      <c r="C50" s="13"/>
      <c r="D50" s="10"/>
      <c r="E50" s="12"/>
      <c r="F50" s="4"/>
      <c r="G50" s="10"/>
      <c r="H50" s="4"/>
      <c r="I50" s="4"/>
    </row>
    <row r="51" spans="2:9" x14ac:dyDescent="0.25">
      <c r="B51" s="10"/>
      <c r="C51" s="13"/>
      <c r="D51" s="10"/>
      <c r="E51" s="12"/>
      <c r="F51" s="4"/>
      <c r="G51" s="10"/>
      <c r="H51" s="4"/>
      <c r="I51" s="4"/>
    </row>
    <row r="52" spans="2:9" x14ac:dyDescent="0.25">
      <c r="B52" s="10"/>
      <c r="C52" s="13"/>
      <c r="D52" s="10"/>
      <c r="E52" s="12"/>
      <c r="F52" s="4"/>
      <c r="G52" s="10"/>
      <c r="H52" s="4"/>
      <c r="I52" s="4"/>
    </row>
    <row r="53" spans="2:9" x14ac:dyDescent="0.25">
      <c r="B53" s="10"/>
      <c r="C53" s="13"/>
      <c r="D53" s="10"/>
      <c r="E53" s="12"/>
      <c r="F53" s="4"/>
      <c r="G53" s="10"/>
      <c r="H53" s="4"/>
      <c r="I53" s="4"/>
    </row>
    <row r="54" spans="2:9" x14ac:dyDescent="0.25">
      <c r="B54" s="10"/>
      <c r="C54" s="13"/>
      <c r="D54" s="10"/>
      <c r="E54" s="12"/>
      <c r="F54" s="4"/>
      <c r="G54" s="10"/>
      <c r="H54" s="4"/>
      <c r="I54" s="4"/>
    </row>
    <row r="55" spans="2:9" x14ac:dyDescent="0.25">
      <c r="B55" s="9"/>
      <c r="C55" s="13"/>
      <c r="D55" s="9"/>
      <c r="E55" s="1"/>
      <c r="G55" s="9"/>
    </row>
    <row r="56" spans="2:9" x14ac:dyDescent="0.25">
      <c r="B56" s="10"/>
      <c r="C56" s="13"/>
      <c r="D56" s="9"/>
      <c r="E56" s="1"/>
      <c r="G56" s="9"/>
    </row>
    <row r="57" spans="2:9" x14ac:dyDescent="0.25">
      <c r="B57" s="9"/>
      <c r="C57" s="13"/>
      <c r="D57" s="9"/>
      <c r="E57" s="1"/>
      <c r="G57" s="9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907554CD-7C2C-4A83-8328-A67EC5735BE9}">
            <xm:f>#REF!</xm:f>
            <x14:dxf>
              <fill>
                <patternFill>
                  <bgColor rgb="FFFFFF00"/>
                </patternFill>
              </fill>
            </x14:dxf>
          </x14:cfRule>
          <xm:sqref>B34:B48 B53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5"/>
  <sheetViews>
    <sheetView workbookViewId="0">
      <selection activeCell="L31" sqref="L31"/>
    </sheetView>
  </sheetViews>
  <sheetFormatPr defaultColWidth="8.875" defaultRowHeight="15.75" x14ac:dyDescent="0.25"/>
  <cols>
    <col min="1" max="1" width="11.875" customWidth="1"/>
    <col min="4" max="4" width="9.125" bestFit="1" customWidth="1"/>
  </cols>
  <sheetData>
    <row r="1" spans="1:4" x14ac:dyDescent="0.25">
      <c r="A1" t="s">
        <v>28</v>
      </c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20" spans="1:5" x14ac:dyDescent="0.25">
      <c r="A20" t="s">
        <v>29</v>
      </c>
    </row>
    <row r="21" spans="1:5" x14ac:dyDescent="0.25">
      <c r="A21" s="17" t="s">
        <v>24</v>
      </c>
    </row>
    <row r="26" spans="1:5" ht="16.5" thickBot="1" x14ac:dyDescent="0.3"/>
    <row r="27" spans="1:5" x14ac:dyDescent="0.25">
      <c r="C27" s="3"/>
      <c r="D27" s="3"/>
      <c r="E27" s="3"/>
    </row>
    <row r="28" spans="1:5" x14ac:dyDescent="0.25">
      <c r="C28" t="s">
        <v>1</v>
      </c>
      <c r="D28" t="s">
        <v>13</v>
      </c>
      <c r="E28" t="s">
        <v>14</v>
      </c>
    </row>
    <row r="29" spans="1:5" x14ac:dyDescent="0.25">
      <c r="C29" t="s">
        <v>11</v>
      </c>
      <c r="D29">
        <v>0</v>
      </c>
      <c r="E29" s="6">
        <f>D29/$D$35</f>
        <v>0</v>
      </c>
    </row>
    <row r="30" spans="1:5" x14ac:dyDescent="0.25">
      <c r="C30" t="s">
        <v>12</v>
      </c>
      <c r="D30">
        <v>2</v>
      </c>
      <c r="E30" s="6">
        <f>D30/$D$35</f>
        <v>1.5873015873015872E-2</v>
      </c>
    </row>
    <row r="31" spans="1:5" x14ac:dyDescent="0.25">
      <c r="C31" t="s">
        <v>6</v>
      </c>
      <c r="D31">
        <v>26</v>
      </c>
      <c r="E31" s="6">
        <f>D31/$D$35</f>
        <v>0.20634920634920634</v>
      </c>
    </row>
    <row r="32" spans="1:5" x14ac:dyDescent="0.25">
      <c r="C32" t="s">
        <v>7</v>
      </c>
      <c r="D32">
        <v>57</v>
      </c>
      <c r="E32" s="6">
        <f>D32/$D$35</f>
        <v>0.45238095238095238</v>
      </c>
    </row>
    <row r="33" spans="3:5" x14ac:dyDescent="0.25">
      <c r="C33" t="s">
        <v>8</v>
      </c>
      <c r="D33">
        <v>34</v>
      </c>
      <c r="E33" s="6">
        <f>D33/$D$35</f>
        <v>0.26984126984126983</v>
      </c>
    </row>
    <row r="34" spans="3:5" x14ac:dyDescent="0.25">
      <c r="C34" t="s">
        <v>9</v>
      </c>
      <c r="D34">
        <v>7</v>
      </c>
      <c r="E34" s="6">
        <f>D34/$D$35</f>
        <v>5.5555555555555552E-2</v>
      </c>
    </row>
    <row r="35" spans="3:5" x14ac:dyDescent="0.25">
      <c r="C35" t="s">
        <v>10</v>
      </c>
      <c r="D35">
        <f>SUM(D29:D34)</f>
        <v>126</v>
      </c>
      <c r="E35" s="6">
        <f>D35/$D$35</f>
        <v>1</v>
      </c>
    </row>
  </sheetData>
  <sortState ref="C28:C34">
    <sortCondition ref="C2"/>
  </sortState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0"/>
  <sheetViews>
    <sheetView workbookViewId="0">
      <selection activeCell="K33" sqref="K33"/>
    </sheetView>
  </sheetViews>
  <sheetFormatPr defaultColWidth="7.75" defaultRowHeight="15" x14ac:dyDescent="0.25"/>
  <cols>
    <col min="1" max="1" width="7.75" style="14"/>
    <col min="2" max="2" width="12.875" style="14" customWidth="1"/>
    <col min="3" max="3" width="11.75" style="14" customWidth="1"/>
    <col min="4" max="16384" width="7.75" style="14"/>
  </cols>
  <sheetData>
    <row r="1" spans="1:1" ht="15.75" x14ac:dyDescent="0.25">
      <c r="A1" t="s">
        <v>40</v>
      </c>
    </row>
    <row r="17" spans="1:10" ht="15.75" x14ac:dyDescent="0.25">
      <c r="B17" s="18"/>
      <c r="J17" s="18"/>
    </row>
    <row r="22" spans="1:10" ht="15.75" x14ac:dyDescent="0.25">
      <c r="A22" t="s">
        <v>36</v>
      </c>
    </row>
    <row r="23" spans="1:10" ht="15.75" x14ac:dyDescent="0.25">
      <c r="A23" t="s">
        <v>41</v>
      </c>
    </row>
    <row r="24" spans="1:10" x14ac:dyDescent="0.25">
      <c r="A24" s="17" t="s">
        <v>24</v>
      </c>
    </row>
    <row r="28" spans="1:10" x14ac:dyDescent="0.25">
      <c r="B28" s="14" t="s">
        <v>39</v>
      </c>
    </row>
    <row r="29" spans="1:10" x14ac:dyDescent="0.25">
      <c r="A29" s="14">
        <v>2001</v>
      </c>
      <c r="B29" s="14">
        <f>'[1]ARC as percent of pay'!P6</f>
        <v>6.3527600000000004E-2</v>
      </c>
    </row>
    <row r="30" spans="1:10" x14ac:dyDescent="0.25">
      <c r="A30" s="14">
        <v>2002</v>
      </c>
      <c r="B30" s="14">
        <f>'[1]ARC as percent of pay'!P7</f>
        <v>6.3801175656299364E-2</v>
      </c>
    </row>
    <row r="31" spans="1:10" x14ac:dyDescent="0.25">
      <c r="A31" s="14">
        <v>2003</v>
      </c>
      <c r="B31" s="14">
        <f>'[1]ARC as percent of pay'!P8</f>
        <v>7.3730855661273215E-2</v>
      </c>
    </row>
    <row r="32" spans="1:10" x14ac:dyDescent="0.25">
      <c r="A32" s="14">
        <v>2004</v>
      </c>
      <c r="B32" s="14">
        <f>'[1]ARC as percent of pay'!P9</f>
        <v>8.985271449825015E-2</v>
      </c>
    </row>
    <row r="33" spans="1:2" x14ac:dyDescent="0.25">
      <c r="A33" s="14">
        <v>2005</v>
      </c>
      <c r="B33" s="14">
        <f>'[1]ARC as percent of pay'!P10</f>
        <v>0.10536889157950707</v>
      </c>
    </row>
    <row r="34" spans="1:2" x14ac:dyDescent="0.25">
      <c r="A34" s="14">
        <v>2006</v>
      </c>
      <c r="B34" s="14">
        <f>'[1]ARC as percent of pay'!P11</f>
        <v>0.11049540123572346</v>
      </c>
    </row>
    <row r="35" spans="1:2" x14ac:dyDescent="0.25">
      <c r="A35" s="14">
        <v>2007</v>
      </c>
      <c r="B35" s="14">
        <f>'[1]ARC as percent of pay'!P12</f>
        <v>0.1154603164723417</v>
      </c>
    </row>
    <row r="36" spans="1:2" x14ac:dyDescent="0.25">
      <c r="A36" s="14">
        <v>2008</v>
      </c>
      <c r="B36" s="14">
        <f>'[1]ARC as percent of pay'!P13</f>
        <v>0.1174032891284268</v>
      </c>
    </row>
    <row r="37" spans="1:2" x14ac:dyDescent="0.25">
      <c r="A37" s="14">
        <v>2009</v>
      </c>
      <c r="B37" s="14">
        <f>'[1]ARC as percent of pay'!P14</f>
        <v>0.12065985412472841</v>
      </c>
    </row>
    <row r="38" spans="1:2" x14ac:dyDescent="0.25">
      <c r="A38" s="14">
        <v>2010</v>
      </c>
      <c r="B38" s="14">
        <f>'[1]ARC as percent of pay'!P15</f>
        <v>0.13421151074546311</v>
      </c>
    </row>
    <row r="39" spans="1:2" x14ac:dyDescent="0.25">
      <c r="A39" s="14">
        <v>2011</v>
      </c>
      <c r="B39" s="14">
        <f>'[1]ARC as percent of pay'!P16</f>
        <v>0.15187689800557289</v>
      </c>
    </row>
    <row r="40" spans="1:2" x14ac:dyDescent="0.25">
      <c r="A40" s="14">
        <v>2012</v>
      </c>
      <c r="B40" s="14">
        <f>'[1]ARC as percent of pay'!P17</f>
        <v>0.15313870536246199</v>
      </c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39"/>
  <sheetViews>
    <sheetView workbookViewId="0">
      <selection activeCell="L30" sqref="L30"/>
    </sheetView>
  </sheetViews>
  <sheetFormatPr defaultColWidth="7.75" defaultRowHeight="15" x14ac:dyDescent="0.25"/>
  <cols>
    <col min="1" max="1" width="7.75" style="14"/>
    <col min="2" max="2" width="12.875" style="14" customWidth="1"/>
    <col min="3" max="3" width="11.75" style="14" customWidth="1"/>
    <col min="4" max="16384" width="7.75" style="14"/>
  </cols>
  <sheetData>
    <row r="1" spans="1:1" ht="15.75" x14ac:dyDescent="0.25">
      <c r="A1" t="s">
        <v>42</v>
      </c>
    </row>
    <row r="17" spans="1:10" ht="15.75" x14ac:dyDescent="0.25">
      <c r="B17" s="18"/>
      <c r="J17" s="18"/>
    </row>
    <row r="22" spans="1:10" ht="15.75" x14ac:dyDescent="0.25">
      <c r="A22" t="s">
        <v>43</v>
      </c>
    </row>
    <row r="23" spans="1:10" ht="15.75" x14ac:dyDescent="0.25">
      <c r="A23" t="s">
        <v>41</v>
      </c>
    </row>
    <row r="27" spans="1:10" x14ac:dyDescent="0.25">
      <c r="B27" s="14" t="s">
        <v>38</v>
      </c>
    </row>
    <row r="28" spans="1:10" x14ac:dyDescent="0.25">
      <c r="A28" s="14">
        <v>2001</v>
      </c>
      <c r="B28" s="14">
        <f>[1]ARC!K5</f>
        <v>1.0028479785420223</v>
      </c>
    </row>
    <row r="29" spans="1:10" x14ac:dyDescent="0.25">
      <c r="A29" s="14">
        <v>2002</v>
      </c>
      <c r="B29" s="14">
        <f>[1]ARC!K6</f>
        <v>0.94606303989391538</v>
      </c>
    </row>
    <row r="30" spans="1:10" x14ac:dyDescent="0.25">
      <c r="A30" s="14">
        <v>2003</v>
      </c>
      <c r="B30" s="14">
        <f>[1]ARC!K7</f>
        <v>0.87852854909225364</v>
      </c>
    </row>
    <row r="31" spans="1:10" x14ac:dyDescent="0.25">
      <c r="A31" s="14">
        <v>2004</v>
      </c>
      <c r="B31" s="14">
        <f>[1]ARC!K8</f>
        <v>0.86082061583127545</v>
      </c>
    </row>
    <row r="32" spans="1:10" x14ac:dyDescent="0.25">
      <c r="A32" s="14">
        <v>2005</v>
      </c>
      <c r="B32" s="14">
        <f>[1]ARC!K9</f>
        <v>0.84096225348460063</v>
      </c>
    </row>
    <row r="33" spans="1:2" x14ac:dyDescent="0.25">
      <c r="A33" s="14">
        <v>2006</v>
      </c>
      <c r="B33" s="14">
        <f>[1]ARC!K10</f>
        <v>0.83230776885061075</v>
      </c>
    </row>
    <row r="34" spans="1:2" x14ac:dyDescent="0.25">
      <c r="A34" s="14">
        <v>2007</v>
      </c>
      <c r="B34" s="14">
        <f>[1]ARC!K11</f>
        <v>0.86667937601833878</v>
      </c>
    </row>
    <row r="35" spans="1:2" x14ac:dyDescent="0.25">
      <c r="A35" s="14">
        <v>2008</v>
      </c>
      <c r="B35" s="14">
        <f>[1]ARC!K12</f>
        <v>0.92220694350011889</v>
      </c>
    </row>
    <row r="36" spans="1:2" x14ac:dyDescent="0.25">
      <c r="A36" s="14">
        <v>2009</v>
      </c>
      <c r="B36" s="14">
        <f>[1]ARC!K13</f>
        <v>0.86152518069738715</v>
      </c>
    </row>
    <row r="37" spans="1:2" x14ac:dyDescent="0.25">
      <c r="A37" s="14">
        <v>2010</v>
      </c>
      <c r="B37" s="14">
        <f>[1]ARC!K14</f>
        <v>0.80146430306520267</v>
      </c>
    </row>
    <row r="38" spans="1:2" x14ac:dyDescent="0.25">
      <c r="A38" s="14">
        <v>2011</v>
      </c>
      <c r="B38" s="14">
        <f>[1]ARC!K15</f>
        <v>0.81017537360104164</v>
      </c>
    </row>
    <row r="39" spans="1:2" x14ac:dyDescent="0.25">
      <c r="A39" s="14">
        <v>2012</v>
      </c>
      <c r="B39" s="14">
        <f>[1]ARC!K16</f>
        <v>0.80260419698218388</v>
      </c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5"/>
  <sheetViews>
    <sheetView workbookViewId="0">
      <selection activeCell="L31" sqref="L31"/>
    </sheetView>
  </sheetViews>
  <sheetFormatPr defaultColWidth="8.875" defaultRowHeight="15.75" x14ac:dyDescent="0.25"/>
  <cols>
    <col min="4" max="4" width="6.125" customWidth="1"/>
    <col min="5" max="5" width="14.625" customWidth="1"/>
    <col min="6" max="6" width="3.875" customWidth="1"/>
  </cols>
  <sheetData>
    <row r="1" spans="1:1" x14ac:dyDescent="0.25">
      <c r="A1" t="s">
        <v>30</v>
      </c>
    </row>
    <row r="20" spans="1:5" x14ac:dyDescent="0.25">
      <c r="A20" t="s">
        <v>31</v>
      </c>
    </row>
    <row r="21" spans="1:5" x14ac:dyDescent="0.25">
      <c r="A21" t="s">
        <v>32</v>
      </c>
    </row>
    <row r="22" spans="1:5" x14ac:dyDescent="0.25">
      <c r="A22" s="17" t="s">
        <v>24</v>
      </c>
    </row>
    <row r="27" spans="1:5" x14ac:dyDescent="0.25">
      <c r="B27" t="s">
        <v>5</v>
      </c>
    </row>
    <row r="28" spans="1:5" x14ac:dyDescent="0.25">
      <c r="A28">
        <v>0.08</v>
      </c>
      <c r="B28">
        <v>3.761567264</v>
      </c>
      <c r="E28" s="2"/>
    </row>
    <row r="29" spans="1:5" x14ac:dyDescent="0.25">
      <c r="A29">
        <v>7.0000000000000007E-2</v>
      </c>
      <c r="B29">
        <v>4.2693788446400003</v>
      </c>
      <c r="E29" s="2"/>
    </row>
    <row r="30" spans="1:5" x14ac:dyDescent="0.25">
      <c r="A30">
        <v>0.06</v>
      </c>
      <c r="B30">
        <v>4.845744988666401</v>
      </c>
      <c r="E30" s="2"/>
    </row>
    <row r="31" spans="1:5" x14ac:dyDescent="0.25">
      <c r="A31">
        <v>0.05</v>
      </c>
      <c r="B31">
        <v>5.4999205621363654</v>
      </c>
      <c r="E31" s="2"/>
    </row>
    <row r="32" spans="1:5" x14ac:dyDescent="0.25">
      <c r="A32">
        <v>0.04</v>
      </c>
      <c r="B32">
        <v>6.2424098380247752</v>
      </c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A51"/>
  <sheetViews>
    <sheetView workbookViewId="0">
      <selection activeCell="A22" sqref="A22"/>
    </sheetView>
  </sheetViews>
  <sheetFormatPr defaultColWidth="8.875" defaultRowHeight="15.75" x14ac:dyDescent="0.25"/>
  <cols>
    <col min="1" max="1" width="10.875" bestFit="1" customWidth="1"/>
    <col min="2" max="2" width="10.875" customWidth="1"/>
    <col min="3" max="3" width="10.875" bestFit="1" customWidth="1"/>
    <col min="5" max="5" width="8.5" customWidth="1"/>
    <col min="6" max="6" width="12" customWidth="1"/>
    <col min="7" max="7" width="12.875" customWidth="1"/>
    <col min="8" max="8" width="5.125" customWidth="1"/>
    <col min="9" max="9" width="6.125" customWidth="1"/>
    <col min="10" max="10" width="9.875" bestFit="1" customWidth="1"/>
    <col min="11" max="11" width="9.875" style="7" customWidth="1"/>
  </cols>
  <sheetData>
    <row r="1" spans="1:27" x14ac:dyDescent="0.25">
      <c r="A1" t="s">
        <v>21</v>
      </c>
      <c r="B1" s="4"/>
    </row>
    <row r="2" spans="1:27" x14ac:dyDescent="0.25">
      <c r="A2" s="4"/>
      <c r="B2" s="4"/>
      <c r="C2" s="4"/>
      <c r="D2" s="4"/>
      <c r="E2" s="4"/>
      <c r="F2" s="4"/>
      <c r="G2" s="4"/>
      <c r="H2" s="4"/>
      <c r="J2" s="7"/>
      <c r="K2"/>
    </row>
    <row r="3" spans="1:27" x14ac:dyDescent="0.25">
      <c r="H3" s="4"/>
      <c r="J3" s="7"/>
      <c r="K3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H4" s="4"/>
      <c r="J4" s="7"/>
      <c r="K4"/>
    </row>
    <row r="5" spans="1:27" x14ac:dyDescent="0.25">
      <c r="H5" s="4"/>
      <c r="I5" s="7"/>
      <c r="K5"/>
    </row>
    <row r="6" spans="1:27" x14ac:dyDescent="0.25">
      <c r="H6" s="4"/>
      <c r="I6" s="7"/>
      <c r="K6"/>
    </row>
    <row r="7" spans="1:27" x14ac:dyDescent="0.25">
      <c r="H7" s="4"/>
      <c r="I7" s="7"/>
      <c r="K7"/>
    </row>
    <row r="8" spans="1:27" x14ac:dyDescent="0.25">
      <c r="H8" s="4"/>
      <c r="I8" s="7"/>
      <c r="K8"/>
    </row>
    <row r="9" spans="1:27" x14ac:dyDescent="0.25">
      <c r="H9" s="4"/>
      <c r="I9" s="7"/>
      <c r="K9"/>
    </row>
    <row r="10" spans="1:27" x14ac:dyDescent="0.25">
      <c r="H10" s="4"/>
      <c r="I10" s="7"/>
      <c r="K10"/>
    </row>
    <row r="11" spans="1:27" x14ac:dyDescent="0.25">
      <c r="H11" s="4"/>
      <c r="I11" s="7"/>
      <c r="K11"/>
    </row>
    <row r="12" spans="1:27" x14ac:dyDescent="0.25">
      <c r="H12" s="4"/>
      <c r="I12" s="7"/>
      <c r="K12"/>
    </row>
    <row r="13" spans="1:27" x14ac:dyDescent="0.25">
      <c r="H13" s="4"/>
      <c r="I13" s="7"/>
      <c r="K13"/>
    </row>
    <row r="14" spans="1:27" x14ac:dyDescent="0.25">
      <c r="H14" s="4"/>
      <c r="I14" s="7"/>
      <c r="K14"/>
    </row>
    <row r="15" spans="1:27" x14ac:dyDescent="0.25">
      <c r="H15" s="4"/>
      <c r="I15" s="7"/>
      <c r="K15"/>
    </row>
    <row r="16" spans="1:27" x14ac:dyDescent="0.25">
      <c r="H16" s="4"/>
      <c r="I16" s="7"/>
      <c r="K16"/>
    </row>
    <row r="17" spans="1:11" x14ac:dyDescent="0.25">
      <c r="H17" s="4"/>
      <c r="I17" s="7"/>
      <c r="K17"/>
    </row>
    <row r="18" spans="1:11" x14ac:dyDescent="0.25">
      <c r="H18" s="4"/>
      <c r="I18" s="7"/>
      <c r="K18"/>
    </row>
    <row r="19" spans="1:11" x14ac:dyDescent="0.25">
      <c r="H19" s="4"/>
      <c r="I19" s="7"/>
      <c r="K19"/>
    </row>
    <row r="20" spans="1:11" x14ac:dyDescent="0.25">
      <c r="A20" t="s">
        <v>22</v>
      </c>
      <c r="H20" s="4"/>
      <c r="I20" s="7"/>
      <c r="K20"/>
    </row>
    <row r="21" spans="1:11" x14ac:dyDescent="0.25">
      <c r="A21" t="s">
        <v>23</v>
      </c>
      <c r="H21" s="4"/>
      <c r="I21" s="7"/>
      <c r="K21"/>
    </row>
    <row r="22" spans="1:11" x14ac:dyDescent="0.25">
      <c r="A22" s="17" t="s">
        <v>24</v>
      </c>
      <c r="H22" s="4"/>
      <c r="I22" s="7"/>
      <c r="K22"/>
    </row>
    <row r="23" spans="1:11" x14ac:dyDescent="0.25">
      <c r="H23" s="4"/>
      <c r="I23" s="7"/>
      <c r="K23"/>
    </row>
    <row r="24" spans="1:11" x14ac:dyDescent="0.25">
      <c r="H24" s="4"/>
      <c r="I24" s="7"/>
      <c r="K24"/>
    </row>
    <row r="25" spans="1:11" x14ac:dyDescent="0.25">
      <c r="H25" s="4"/>
      <c r="I25" s="7"/>
      <c r="K25"/>
    </row>
    <row r="26" spans="1:11" x14ac:dyDescent="0.25">
      <c r="H26" s="4"/>
      <c r="I26" s="7"/>
      <c r="K26"/>
    </row>
    <row r="27" spans="1:11" x14ac:dyDescent="0.25">
      <c r="H27" s="4"/>
      <c r="I27" s="7"/>
      <c r="K27"/>
    </row>
    <row r="28" spans="1:11" x14ac:dyDescent="0.25">
      <c r="H28" s="4"/>
      <c r="I28" s="7"/>
      <c r="K28"/>
    </row>
    <row r="29" spans="1:11" x14ac:dyDescent="0.25">
      <c r="A29" s="11" t="s">
        <v>15</v>
      </c>
      <c r="B29" s="11"/>
      <c r="C29" s="12"/>
      <c r="D29" s="4"/>
      <c r="E29" s="12"/>
      <c r="F29" s="4"/>
      <c r="G29" s="4"/>
      <c r="I29" s="7"/>
      <c r="K29"/>
    </row>
    <row r="30" spans="1:11" x14ac:dyDescent="0.25">
      <c r="A30" s="11"/>
      <c r="B30" s="11"/>
      <c r="C30" s="12"/>
      <c r="D30" s="4"/>
      <c r="E30" s="12"/>
      <c r="F30" s="4"/>
      <c r="G30" s="4"/>
      <c r="I30" s="7"/>
      <c r="K30"/>
    </row>
    <row r="31" spans="1:11" x14ac:dyDescent="0.25">
      <c r="A31" s="10" t="s">
        <v>3</v>
      </c>
      <c r="B31" s="10" t="s">
        <v>4</v>
      </c>
      <c r="C31" s="15">
        <v>0.08</v>
      </c>
      <c r="D31" s="16">
        <v>0.05</v>
      </c>
      <c r="E31" s="4" t="s">
        <v>16</v>
      </c>
      <c r="F31" s="15">
        <v>0.08</v>
      </c>
      <c r="G31" s="16">
        <v>0.05</v>
      </c>
    </row>
    <row r="32" spans="1:11" x14ac:dyDescent="0.25">
      <c r="A32" s="10">
        <v>2001</v>
      </c>
      <c r="B32" s="13">
        <v>91.435870744632794</v>
      </c>
      <c r="C32" s="10">
        <v>0.91435870744632797</v>
      </c>
      <c r="D32" s="12">
        <v>0.69815883792681288</v>
      </c>
      <c r="E32" s="4">
        <v>97.000701221315694</v>
      </c>
      <c r="F32" s="10">
        <v>0.97000701221315699</v>
      </c>
      <c r="G32" s="4">
        <v>0.66528973174631534</v>
      </c>
    </row>
    <row r="33" spans="1:7" x14ac:dyDescent="0.25">
      <c r="A33" s="10">
        <v>2002</v>
      </c>
      <c r="B33" s="13">
        <v>84.942548557644344</v>
      </c>
      <c r="C33" s="10">
        <v>0.84942548557644348</v>
      </c>
      <c r="D33" s="12">
        <v>0.64641510923149881</v>
      </c>
      <c r="E33" s="4">
        <v>88.043814918623269</v>
      </c>
      <c r="F33" s="10">
        <v>0.88043814918623264</v>
      </c>
      <c r="G33" s="4">
        <v>0.6045121508073491</v>
      </c>
    </row>
    <row r="34" spans="1:7" x14ac:dyDescent="0.25">
      <c r="A34" s="10">
        <v>2003</v>
      </c>
      <c r="B34" s="13">
        <v>89.689806722293739</v>
      </c>
      <c r="C34" s="10">
        <v>0.89689806722293741</v>
      </c>
      <c r="D34" s="12">
        <v>0.61210054652904577</v>
      </c>
      <c r="E34" s="4">
        <v>80.830439662384848</v>
      </c>
      <c r="F34" s="10">
        <v>0.80830439662384845</v>
      </c>
      <c r="G34" s="4">
        <v>0.55468531926180509</v>
      </c>
    </row>
    <row r="35" spans="1:7" x14ac:dyDescent="0.25">
      <c r="A35" s="10">
        <v>2004</v>
      </c>
      <c r="B35" s="13">
        <v>87.794014427942798</v>
      </c>
      <c r="C35" s="10">
        <v>0.87794014427942801</v>
      </c>
      <c r="D35" s="12">
        <v>0.59789441453864423</v>
      </c>
      <c r="E35" s="4">
        <v>86.321488984654877</v>
      </c>
      <c r="F35" s="10">
        <v>0.86321488984654882</v>
      </c>
      <c r="G35" s="4">
        <v>0.59256847311041083</v>
      </c>
    </row>
    <row r="36" spans="1:7" x14ac:dyDescent="0.25">
      <c r="A36" s="10">
        <v>2005</v>
      </c>
      <c r="B36" s="13">
        <v>86.581067889885091</v>
      </c>
      <c r="C36" s="10">
        <v>0.86581067889885088</v>
      </c>
      <c r="D36" s="12">
        <v>0.58818453723947384</v>
      </c>
      <c r="E36" s="4">
        <v>88.486603426480755</v>
      </c>
      <c r="F36" s="10">
        <v>0.88486603426480759</v>
      </c>
      <c r="G36" s="4">
        <v>0.60750620730826832</v>
      </c>
    </row>
    <row r="37" spans="1:7" x14ac:dyDescent="0.25">
      <c r="A37" s="10">
        <v>2006</v>
      </c>
      <c r="B37" s="13">
        <v>86.402530242157013</v>
      </c>
      <c r="C37" s="10">
        <v>0.86402530242157016</v>
      </c>
      <c r="D37" s="12">
        <v>0.58670896009442941</v>
      </c>
      <c r="E37" s="4">
        <v>89.943838742665065</v>
      </c>
      <c r="F37" s="10">
        <v>0.89943838742665061</v>
      </c>
      <c r="G37" s="4">
        <v>0.6175683862109258</v>
      </c>
    </row>
    <row r="38" spans="1:7" x14ac:dyDescent="0.25">
      <c r="A38" s="10">
        <v>2007</v>
      </c>
      <c r="B38" s="13">
        <v>87.603839012364233</v>
      </c>
      <c r="C38" s="10">
        <v>0.87603839012364237</v>
      </c>
      <c r="D38" s="12">
        <v>0.59538348492800086</v>
      </c>
      <c r="E38" s="4">
        <v>95.62040474303565</v>
      </c>
      <c r="F38" s="10">
        <v>0.95620404743035647</v>
      </c>
      <c r="G38" s="4">
        <v>0.65397778056656097</v>
      </c>
    </row>
    <row r="39" spans="1:7" x14ac:dyDescent="0.25">
      <c r="A39" s="10">
        <v>2008</v>
      </c>
      <c r="B39" s="13">
        <v>84.281899292662402</v>
      </c>
      <c r="C39" s="10">
        <v>0.84281899292662399</v>
      </c>
      <c r="D39" s="12">
        <v>0.57330692709321462</v>
      </c>
      <c r="E39" s="4">
        <v>82.085534512975997</v>
      </c>
      <c r="F39" s="10">
        <v>0.82085534512975999</v>
      </c>
      <c r="G39" s="4">
        <v>0.56137639238000925</v>
      </c>
    </row>
    <row r="40" spans="1:7" x14ac:dyDescent="0.25">
      <c r="A40" s="10">
        <v>2009</v>
      </c>
      <c r="B40" s="13">
        <v>78.953474589174277</v>
      </c>
      <c r="C40" s="10">
        <v>0.78953474589174277</v>
      </c>
      <c r="D40" s="12">
        <v>0.54043195430063906</v>
      </c>
      <c r="E40" s="4">
        <v>63.826526329873843</v>
      </c>
      <c r="F40" s="10">
        <v>0.63826526329873845</v>
      </c>
      <c r="G40" s="4">
        <v>0.43652668954181856</v>
      </c>
    </row>
    <row r="41" spans="1:7" x14ac:dyDescent="0.25">
      <c r="A41" s="10">
        <v>2010</v>
      </c>
      <c r="B41" s="13">
        <v>76.965730666760138</v>
      </c>
      <c r="C41" s="10">
        <v>0.76965730666760135</v>
      </c>
      <c r="D41" s="12">
        <v>0.52278994079467234</v>
      </c>
      <c r="E41" s="4">
        <v>67.155116171216818</v>
      </c>
      <c r="F41" s="10">
        <v>0.67155116171216822</v>
      </c>
      <c r="G41" s="4">
        <v>0.46154663586700378</v>
      </c>
    </row>
    <row r="42" spans="1:7" x14ac:dyDescent="0.25">
      <c r="A42" s="10">
        <v>2011</v>
      </c>
      <c r="B42" s="13">
        <v>74.943072480837955</v>
      </c>
      <c r="C42" s="10">
        <v>0.74943072480837958</v>
      </c>
      <c r="D42" s="12">
        <v>0.5125590541220435</v>
      </c>
      <c r="E42" s="4">
        <v>73.352234736782592</v>
      </c>
      <c r="F42" s="10">
        <v>0.73352234736782596</v>
      </c>
      <c r="G42" s="4">
        <v>0.501678818466331</v>
      </c>
    </row>
    <row r="43" spans="1:7" x14ac:dyDescent="0.25">
      <c r="A43" s="10">
        <v>2012</v>
      </c>
      <c r="B43" s="13">
        <v>73.137584068468755</v>
      </c>
      <c r="C43" s="10">
        <v>0.73137584068468753</v>
      </c>
      <c r="D43" s="12">
        <v>0.50021075557705275</v>
      </c>
      <c r="E43" s="4">
        <v>70.112128878841702</v>
      </c>
      <c r="F43" s="10">
        <v>0.70112128878841706</v>
      </c>
      <c r="G43" s="4">
        <v>0.47951872362599596</v>
      </c>
    </row>
    <row r="44" spans="1:7" x14ac:dyDescent="0.25">
      <c r="A44" s="10"/>
      <c r="B44" s="13"/>
      <c r="C44" s="10"/>
      <c r="D44" s="12"/>
      <c r="E44" s="4"/>
      <c r="F44" s="10"/>
      <c r="G44" s="4"/>
    </row>
    <row r="45" spans="1:7" x14ac:dyDescent="0.25">
      <c r="A45" s="10"/>
      <c r="B45" s="13"/>
      <c r="C45" s="10"/>
      <c r="D45" s="12"/>
      <c r="E45" s="4"/>
      <c r="F45" s="10"/>
      <c r="G45" s="4"/>
    </row>
    <row r="46" spans="1:7" x14ac:dyDescent="0.25">
      <c r="A46" s="10"/>
      <c r="B46" s="13"/>
      <c r="C46" s="10"/>
      <c r="D46" s="12"/>
      <c r="E46" s="4"/>
      <c r="F46" s="10"/>
      <c r="G46" s="4"/>
    </row>
    <row r="47" spans="1:7" x14ac:dyDescent="0.25">
      <c r="A47" s="10"/>
      <c r="B47" s="13"/>
      <c r="C47" s="10"/>
      <c r="D47" s="12"/>
      <c r="E47" s="4"/>
      <c r="F47" s="10"/>
      <c r="G47" s="4"/>
    </row>
    <row r="48" spans="1:7" x14ac:dyDescent="0.25">
      <c r="A48" s="10"/>
      <c r="B48" s="13"/>
      <c r="C48" s="9"/>
      <c r="D48" s="1"/>
      <c r="F48" s="9"/>
    </row>
    <row r="49" spans="1:6" x14ac:dyDescent="0.25">
      <c r="A49" s="10"/>
      <c r="B49" s="13"/>
      <c r="C49" s="9"/>
      <c r="D49" s="1"/>
      <c r="F49" s="9"/>
    </row>
    <row r="50" spans="1:6" x14ac:dyDescent="0.25">
      <c r="A50" s="10"/>
      <c r="B50" s="13"/>
      <c r="C50" s="9"/>
      <c r="D50" s="1"/>
      <c r="F50" s="9"/>
    </row>
    <row r="51" spans="1:6" x14ac:dyDescent="0.25">
      <c r="A51" s="9"/>
      <c r="B51" s="13"/>
      <c r="C51" s="9"/>
      <c r="D51" s="1"/>
      <c r="F51" s="9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0B747716-83E6-4C86-94DC-74FB5470FAA9}">
            <xm:f>#REF!</xm:f>
            <x14:dxf>
              <fill>
                <patternFill>
                  <bgColor rgb="FFFFFF00"/>
                </patternFill>
              </fill>
            </x14:dxf>
          </x14:cfRule>
          <xm:sqref>A47 A32:A43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38"/>
  <sheetViews>
    <sheetView workbookViewId="0">
      <selection activeCell="K25" sqref="K25"/>
    </sheetView>
  </sheetViews>
  <sheetFormatPr defaultColWidth="8.875" defaultRowHeight="15.75" x14ac:dyDescent="0.25"/>
  <cols>
    <col min="2" max="2" width="10.875" bestFit="1" customWidth="1"/>
    <col min="3" max="3" width="10.875" customWidth="1"/>
    <col min="4" max="4" width="10.875" bestFit="1" customWidth="1"/>
    <col min="6" max="6" width="8.5" customWidth="1"/>
    <col min="7" max="7" width="12" customWidth="1"/>
    <col min="8" max="8" width="12.875" customWidth="1"/>
  </cols>
  <sheetData>
    <row r="1" spans="1:18" x14ac:dyDescent="0.25">
      <c r="A1" t="s">
        <v>35</v>
      </c>
    </row>
    <row r="3" spans="1:18" x14ac:dyDescent="0.25">
      <c r="I3" s="8"/>
      <c r="J3" s="8"/>
      <c r="K3" s="8"/>
      <c r="L3" s="8"/>
      <c r="M3" s="8"/>
      <c r="N3" s="8"/>
      <c r="O3" s="8"/>
      <c r="P3" s="8"/>
      <c r="Q3" s="8"/>
      <c r="R3" s="8"/>
    </row>
    <row r="20" spans="1:3" x14ac:dyDescent="0.25">
      <c r="A20" t="s">
        <v>36</v>
      </c>
    </row>
    <row r="21" spans="1:3" x14ac:dyDescent="0.25">
      <c r="A21" t="s">
        <v>37</v>
      </c>
    </row>
    <row r="22" spans="1:3" x14ac:dyDescent="0.25">
      <c r="A22" s="17" t="s">
        <v>24</v>
      </c>
    </row>
    <row r="25" spans="1:3" x14ac:dyDescent="0.25">
      <c r="A25" t="s">
        <v>2</v>
      </c>
    </row>
    <row r="26" spans="1:3" x14ac:dyDescent="0.25">
      <c r="A26" t="s">
        <v>0</v>
      </c>
      <c r="B26" t="s">
        <v>18</v>
      </c>
      <c r="C26" t="s">
        <v>19</v>
      </c>
    </row>
    <row r="27" spans="1:3" x14ac:dyDescent="0.25">
      <c r="A27">
        <v>2001</v>
      </c>
      <c r="B27">
        <v>1.020802734301685</v>
      </c>
      <c r="C27">
        <v>0.97274365141054842</v>
      </c>
    </row>
    <row r="28" spans="1:3" x14ac:dyDescent="0.25">
      <c r="A28">
        <v>2002</v>
      </c>
      <c r="B28">
        <v>0.94514639814186363</v>
      </c>
      <c r="C28">
        <v>0.88387860031276011</v>
      </c>
    </row>
    <row r="29" spans="1:3" x14ac:dyDescent="0.25">
      <c r="A29">
        <v>2003</v>
      </c>
      <c r="B29">
        <v>0.89497386213695151</v>
      </c>
      <c r="C29">
        <v>0.81102502728585435</v>
      </c>
    </row>
    <row r="30" spans="1:3" x14ac:dyDescent="0.25">
      <c r="A30">
        <v>2004</v>
      </c>
      <c r="B30">
        <v>0.87420257401186618</v>
      </c>
      <c r="C30">
        <v>0.86641532664446808</v>
      </c>
    </row>
    <row r="31" spans="1:3" x14ac:dyDescent="0.25">
      <c r="A31">
        <v>2005</v>
      </c>
      <c r="B31">
        <v>0.8600054189258397</v>
      </c>
      <c r="C31">
        <v>0.8882563162375029</v>
      </c>
    </row>
    <row r="32" spans="1:3" x14ac:dyDescent="0.25">
      <c r="A32">
        <v>2006</v>
      </c>
      <c r="B32">
        <v>0.85784792538352883</v>
      </c>
      <c r="C32">
        <v>0.90296858396065693</v>
      </c>
    </row>
    <row r="33" spans="1:3" x14ac:dyDescent="0.25">
      <c r="A33">
        <v>2007</v>
      </c>
      <c r="B33">
        <v>0.87053125500400952</v>
      </c>
      <c r="C33">
        <v>0.95620404743035647</v>
      </c>
    </row>
    <row r="34" spans="1:3" x14ac:dyDescent="0.25">
      <c r="A34">
        <v>2008</v>
      </c>
      <c r="B34">
        <v>0.83825233883553507</v>
      </c>
      <c r="C34">
        <v>0.82080828198869216</v>
      </c>
    </row>
    <row r="35" spans="1:3" x14ac:dyDescent="0.25">
      <c r="A35">
        <v>2009</v>
      </c>
      <c r="B35">
        <v>0.79018467816334792</v>
      </c>
      <c r="C35">
        <v>0.63826111491073567</v>
      </c>
    </row>
    <row r="36" spans="1:3" x14ac:dyDescent="0.25">
      <c r="A36">
        <v>2010</v>
      </c>
      <c r="B36">
        <v>0.76438966613004611</v>
      </c>
      <c r="C36">
        <v>0.6748436635133902</v>
      </c>
    </row>
    <row r="37" spans="1:3" x14ac:dyDescent="0.25">
      <c r="A37">
        <v>2011</v>
      </c>
      <c r="B37">
        <v>0.74943072480837958</v>
      </c>
      <c r="C37">
        <v>0.73352234736782596</v>
      </c>
    </row>
    <row r="38" spans="1:3" x14ac:dyDescent="0.25">
      <c r="A38">
        <v>2012</v>
      </c>
      <c r="B38">
        <v>0.73137584068468753</v>
      </c>
      <c r="C38">
        <v>0.70112128878841706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28"/>
  <sheetViews>
    <sheetView workbookViewId="0">
      <selection activeCell="Q28" sqref="Q28"/>
    </sheetView>
  </sheetViews>
  <sheetFormatPr defaultColWidth="8.875" defaultRowHeight="15.75" x14ac:dyDescent="0.25"/>
  <cols>
    <col min="1" max="1" width="16.875" customWidth="1"/>
  </cols>
  <sheetData>
    <row r="1" spans="1:1" x14ac:dyDescent="0.25">
      <c r="A1" t="s">
        <v>33</v>
      </c>
    </row>
    <row r="19" spans="1:5" x14ac:dyDescent="0.25">
      <c r="A19" t="s">
        <v>34</v>
      </c>
    </row>
    <row r="20" spans="1:5" x14ac:dyDescent="0.25">
      <c r="A20" s="17" t="s">
        <v>24</v>
      </c>
    </row>
    <row r="26" spans="1:5" x14ac:dyDescent="0.25">
      <c r="B26">
        <v>2009</v>
      </c>
      <c r="C26">
        <v>2010</v>
      </c>
      <c r="D26">
        <v>2011</v>
      </c>
      <c r="E26">
        <v>2012</v>
      </c>
    </row>
    <row r="27" spans="1:5" x14ac:dyDescent="0.25">
      <c r="A27" t="s">
        <v>17</v>
      </c>
      <c r="B27">
        <v>0.79</v>
      </c>
      <c r="C27">
        <v>0.76</v>
      </c>
      <c r="D27">
        <v>0.75</v>
      </c>
      <c r="E27">
        <v>0.73</v>
      </c>
    </row>
    <row r="28" spans="1:5" x14ac:dyDescent="0.25">
      <c r="A28" t="s">
        <v>20</v>
      </c>
      <c r="B28">
        <v>0.49</v>
      </c>
      <c r="C28">
        <v>0.57999999999999996</v>
      </c>
      <c r="D28">
        <v>0.63</v>
      </c>
      <c r="E28">
        <v>0.6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Aubry</dc:creator>
  <cp:lastModifiedBy>cafarema</cp:lastModifiedBy>
  <cp:lastPrinted>2012-05-01T21:32:14Z</cp:lastPrinted>
  <dcterms:created xsi:type="dcterms:W3CDTF">2011-04-28T14:01:58Z</dcterms:created>
  <dcterms:modified xsi:type="dcterms:W3CDTF">2015-11-09T20:15:05Z</dcterms:modified>
</cp:coreProperties>
</file>