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5" yWindow="165" windowWidth="21840" windowHeight="13680" tabRatio="599"/>
  </bookViews>
  <sheets>
    <sheet name="Figure 1" sheetId="24" r:id="rId1"/>
    <sheet name="Figure 2" sheetId="25" r:id="rId2"/>
    <sheet name="Figure 3" sheetId="26" r:id="rId3"/>
    <sheet name="Figure 4" sheetId="27" r:id="rId4"/>
    <sheet name="Figure 5" sheetId="28" r:id="rId5"/>
    <sheet name="Figure 6" sheetId="29" r:id="rId6"/>
    <sheet name="Figure 7" sheetId="30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26" l="1"/>
  <c r="P16" i="26"/>
  <c r="P17" i="26"/>
  <c r="P18" i="26"/>
  <c r="P14" i="26"/>
  <c r="S18" i="26"/>
  <c r="S17" i="26"/>
  <c r="S16" i="26"/>
  <c r="S15" i="26"/>
  <c r="S14" i="26"/>
  <c r="S13" i="26"/>
</calcChain>
</file>

<file path=xl/sharedStrings.xml><?xml version="1.0" encoding="utf-8"?>
<sst xmlns="http://schemas.openxmlformats.org/spreadsheetml/2006/main" count="94" uniqueCount="55">
  <si>
    <t>Year</t>
  </si>
  <si>
    <t>Funding ratio</t>
  </si>
  <si>
    <t>40-59</t>
  </si>
  <si>
    <t>60-79</t>
  </si>
  <si>
    <t>80-99</t>
  </si>
  <si>
    <t>100+</t>
  </si>
  <si>
    <t>Total</t>
  </si>
  <si>
    <t>0-19</t>
  </si>
  <si>
    <t>20-39</t>
  </si>
  <si>
    <t>FRatioDistr</t>
  </si>
  <si>
    <t>|</t>
  </si>
  <si>
    <t>ibution</t>
  </si>
  <si>
    <t>Freq.</t>
  </si>
  <si>
    <t>Percent</t>
  </si>
  <si>
    <t>Cum.</t>
  </si>
  <si>
    <t>------------+-----------------------------------</t>
  </si>
  <si>
    <t>on</t>
  </si>
  <si>
    <t>DiscountRat</t>
  </si>
  <si>
    <t>eDistributi</t>
  </si>
  <si>
    <t>5.5-5.9</t>
  </si>
  <si>
    <t>6-6.4</t>
  </si>
  <si>
    <t>6.5-6.9</t>
  </si>
  <si>
    <t>7-7.4</t>
  </si>
  <si>
    <t>4-4.4</t>
  </si>
  <si>
    <t>5-5.4</t>
  </si>
  <si>
    <t>4.5-4.9</t>
  </si>
  <si>
    <t>8.5+</t>
  </si>
  <si>
    <t>Below 7%</t>
  </si>
  <si>
    <t>&gt;=8%</t>
  </si>
  <si>
    <t>7-7.9%</t>
  </si>
  <si>
    <t>Fiscal Year</t>
  </si>
  <si>
    <t>Calendar Year</t>
  </si>
  <si>
    <t>7.5-7.9</t>
  </si>
  <si>
    <t>8-8.4</t>
  </si>
  <si>
    <t>Payroll</t>
  </si>
  <si>
    <t>ARC</t>
  </si>
  <si>
    <t>ARC/Payroll</t>
  </si>
  <si>
    <t>Percent of ARC</t>
  </si>
  <si>
    <t>Figure 1. State and Local Pension Funded Ratios under GASB 25 Standards, FY 1990-2014</t>
  </si>
  <si>
    <t>Sources: 2014 actuarial valuations; Public Plans Database (PPD) (2001-2014); and Zorn (1990-2000).</t>
  </si>
  <si>
    <t>Note: 2014 involves projections for about one third of plans.</t>
  </si>
  <si>
    <t>Figure 2. Percent Change in Wilshire 5000 Index, FY 2001-2014</t>
  </si>
  <si>
    <t>Source: Wilshire Associates (2015).</t>
  </si>
  <si>
    <t>* When using these data, please cite the Center for Retirement Research at Boston College.</t>
  </si>
  <si>
    <t>Figure 3. Distribution of Funded Ratios for Public Plans, FY 2014</t>
  </si>
  <si>
    <t>Sources: 2014 actuarial valuations; and authors’ calculations from the PPD (2014).</t>
  </si>
  <si>
    <t>Figure 5. Percentage of Required Contribution Paid, FY 2001-2014</t>
  </si>
  <si>
    <t>Notes: The measure for 2001-2013 is the ARC; the measure for 2014 is the ADEC. The 2014 value is authors’ estimate.</t>
  </si>
  <si>
    <t>Sources: 2014 actuarial valuations; and PPD (2001-2014).</t>
  </si>
  <si>
    <t>Figure 4. Required Contribution as a Percentage of Payroll, FY 2001-2014</t>
  </si>
  <si>
    <t>Notes: The measure for 2001-2013 is the ARC; the measure for 2014 is the ADEC. The 2014 value involves projections for about one third of plans.</t>
  </si>
  <si>
    <t>Figure 6. Distribution of Discount Rates for Public Plans under GASB 25, FY 2014</t>
  </si>
  <si>
    <t>Figure 7. State and Local Funded Ratios with Liabilities Discounted by Riskless Rate, FY 2001-2014</t>
  </si>
  <si>
    <t>Note: Authors’ estimates.</t>
  </si>
  <si>
    <t>Riskless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</si>
</sst>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3" formatCode="_(* #,##0_);_(* \(#,##0\);_(* &quot;-&quot;??_);_(@_)"/>
    <numFmt numFmtId="185" formatCode="_(* #,##0.00000_);_(* \(#,##0.00000\);_(* &quot;-&quot;??_);_(@_)"/>
  </numFmts>
  <fonts count="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5">
    <xf numFmtId="0" fontId="0" fillId="0" borderId="0" xfId="0"/>
    <xf numFmtId="21" fontId="0" fillId="0" borderId="0" xfId="0" applyNumberFormat="1"/>
    <xf numFmtId="0" fontId="5" fillId="0" borderId="0" xfId="0" applyFont="1"/>
    <xf numFmtId="183" fontId="0" fillId="0" borderId="0" xfId="4" applyNumberFormat="1" applyFont="1"/>
    <xf numFmtId="185" fontId="0" fillId="0" borderId="0" xfId="4" applyNumberFormat="1" applyFont="1"/>
  </cellXfs>
  <cellStyles count="5">
    <cellStyle name="Comma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5382262997"/>
          <c:y val="2.292663476874E-2"/>
          <c:w val="0.83002781703569095"/>
          <c:h val="0.896625830080695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0"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pattFill prst="lt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8.5470085470085305E-3"/>
                  <c:y val="1.1961722488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1161585571034398E-3"/>
                  <c:y val="1.59489633173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1.9102196752626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3778352547991601E-2"/>
                  <c:y val="-7.6408787010505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1'!$K$5:$K$25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1994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'Figure 1'!$M$5:$M$25</c:f>
              <c:numCache>
                <c:formatCode>General</c:formatCode>
                <c:ptCount val="21"/>
                <c:pt idx="0">
                  <c:v>0.79420000000000002</c:v>
                </c:pt>
                <c:pt idx="1">
                  <c:v>0.8085</c:v>
                </c:pt>
                <c:pt idx="2">
                  <c:v>0.82629999999999992</c:v>
                </c:pt>
                <c:pt idx="3">
                  <c:v>0.84868880000000002</c:v>
                </c:pt>
                <c:pt idx="4">
                  <c:v>0.87626850000000001</c:v>
                </c:pt>
                <c:pt idx="5">
                  <c:v>0.95967960000000008</c:v>
                </c:pt>
                <c:pt idx="6">
                  <c:v>1.0268710000000001</c:v>
                </c:pt>
                <c:pt idx="7">
                  <c:v>1.0210555583335874</c:v>
                </c:pt>
                <c:pt idx="8">
                  <c:v>0.9484869327171217</c:v>
                </c:pt>
                <c:pt idx="9">
                  <c:v>0.88955243910525617</c:v>
                </c:pt>
                <c:pt idx="10">
                  <c:v>0.87144443309044639</c:v>
                </c:pt>
                <c:pt idx="11">
                  <c:v>0.85444023771506916</c:v>
                </c:pt>
                <c:pt idx="12">
                  <c:v>0.85333636445820682</c:v>
                </c:pt>
                <c:pt idx="13">
                  <c:v>0.86458143035921509</c:v>
                </c:pt>
                <c:pt idx="14">
                  <c:v>0.8454017843141477</c:v>
                </c:pt>
                <c:pt idx="15">
                  <c:v>0.78371764694653256</c:v>
                </c:pt>
                <c:pt idx="16">
                  <c:v>0.75824884371508838</c:v>
                </c:pt>
                <c:pt idx="17">
                  <c:v>0.74372311665929958</c:v>
                </c:pt>
                <c:pt idx="18">
                  <c:v>0.72414692842994277</c:v>
                </c:pt>
                <c:pt idx="19">
                  <c:v>0.71994367543575055</c:v>
                </c:pt>
                <c:pt idx="20">
                  <c:v>0.7369246778106997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9840"/>
        <c:axId val="160341376"/>
      </c:barChart>
      <c:catAx>
        <c:axId val="1603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341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3413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339840"/>
        <c:crosses val="autoZero"/>
        <c:crossBetween val="between"/>
        <c:maj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601E-2"/>
          <c:y val="2.4205442294323701E-2"/>
          <c:w val="0.93249784985870499"/>
          <c:h val="0.903863590477763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1202052047193E-2"/>
                  <c:y val="-3.4715221831600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639579878385901E-3"/>
                  <c:y val="1.5540015540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9143413367938E-3"/>
                  <c:y val="-1.9286403085824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2978585334198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314368370298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2'!$K$6:$K$19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2'!$L$6:$L$19</c:f>
              <c:numCache>
                <c:formatCode>General</c:formatCode>
                <c:ptCount val="14"/>
                <c:pt idx="0">
                  <c:v>-0.16237838234754198</c:v>
                </c:pt>
                <c:pt idx="1">
                  <c:v>-0.17735543058520309</c:v>
                </c:pt>
                <c:pt idx="2">
                  <c:v>-4.4341290469021022E-3</c:v>
                </c:pt>
                <c:pt idx="3">
                  <c:v>0.19229438646517716</c:v>
                </c:pt>
                <c:pt idx="4">
                  <c:v>6.6238625141372687E-2</c:v>
                </c:pt>
                <c:pt idx="5">
                  <c:v>8.1886542597305878E-2</c:v>
                </c:pt>
                <c:pt idx="6">
                  <c:v>0.18377388211387902</c:v>
                </c:pt>
                <c:pt idx="7">
                  <c:v>-0.14050092664742087</c:v>
                </c:pt>
                <c:pt idx="8">
                  <c:v>-0.27883413414509295</c:v>
                </c:pt>
                <c:pt idx="9">
                  <c:v>0.14797305744962475</c:v>
                </c:pt>
                <c:pt idx="10">
                  <c:v>0.29563619026190779</c:v>
                </c:pt>
                <c:pt idx="11">
                  <c:v>1.6783169252899688E-2</c:v>
                </c:pt>
                <c:pt idx="12">
                  <c:v>0.19172662647842986</c:v>
                </c:pt>
                <c:pt idx="13">
                  <c:v>0.22778748128325921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84704"/>
        <c:axId val="382586240"/>
      </c:barChart>
      <c:catAx>
        <c:axId val="38258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82586240"/>
        <c:crosses val="autoZero"/>
        <c:auto val="1"/>
        <c:lblAlgn val="ctr"/>
        <c:lblOffset val="0"/>
        <c:noMultiLvlLbl val="0"/>
      </c:catAx>
      <c:valAx>
        <c:axId val="382586240"/>
        <c:scaling>
          <c:orientation val="minMax"/>
          <c:max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2584704"/>
        <c:crosses val="autoZero"/>
        <c:crossBetween val="between"/>
        <c:majorUnit val="0.25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601E-2"/>
          <c:y val="2.4205442294323701E-2"/>
          <c:w val="0.93249784985870499"/>
          <c:h val="0.903863590477763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"/>
              <c:layout>
                <c:manualLayout>
                  <c:x val="2.7639579878385901E-3"/>
                  <c:y val="1.5540015540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3'!$R$14:$R$18</c:f>
              <c:strCache>
                <c:ptCount val="5"/>
                <c:pt idx="0">
                  <c:v>20-39</c:v>
                </c:pt>
                <c:pt idx="1">
                  <c:v>40-59</c:v>
                </c:pt>
                <c:pt idx="2">
                  <c:v>60-79</c:v>
                </c:pt>
                <c:pt idx="3">
                  <c:v>80-99</c:v>
                </c:pt>
                <c:pt idx="4">
                  <c:v>100+</c:v>
                </c:pt>
              </c:strCache>
            </c:strRef>
          </c:cat>
          <c:val>
            <c:numRef>
              <c:f>'Figure 3'!$P$14:$P$18</c:f>
              <c:numCache>
                <c:formatCode>General</c:formatCode>
                <c:ptCount val="5"/>
                <c:pt idx="0">
                  <c:v>2.6699999999999998E-2</c:v>
                </c:pt>
                <c:pt idx="1">
                  <c:v>0.17329999999999998</c:v>
                </c:pt>
                <c:pt idx="2">
                  <c:v>0.42670000000000002</c:v>
                </c:pt>
                <c:pt idx="3">
                  <c:v>0.31329999999999997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406336"/>
        <c:axId val="374661888"/>
      </c:barChart>
      <c:catAx>
        <c:axId val="373406336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374661888"/>
        <c:crosses val="autoZero"/>
        <c:auto val="1"/>
        <c:lblAlgn val="ctr"/>
        <c:lblOffset val="100"/>
        <c:noMultiLvlLbl val="0"/>
      </c:catAx>
      <c:valAx>
        <c:axId val="3746618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73406336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601E-2"/>
          <c:y val="2.4205442294323701E-2"/>
          <c:w val="0.93249784985870499"/>
          <c:h val="0.90386359047776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4'!$Q$4</c:f>
              <c:strCache>
                <c:ptCount val="1"/>
                <c:pt idx="0">
                  <c:v>ARC/Payroll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Pt>
            <c:idx val="13"/>
            <c:invertIfNegative val="0"/>
            <c:bubble3D val="0"/>
            <c:spPr>
              <a:pattFill prst="dkUpDiag">
                <a:fgClr>
                  <a:srgbClr val="800000"/>
                </a:fgClr>
                <a:bgClr>
                  <a:prstClr val="white"/>
                </a:bgClr>
              </a:pattFill>
              <a:ln>
                <a:solidFill>
                  <a:srgbClr val="000000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3"/>
              <c:layout>
                <c:manualLayout>
                  <c:x val="-1.01498250782277E-16"/>
                  <c:y val="-2.016535591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4'!$N$5:$N$18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4'!$Q$5:$Q$18</c:f>
              <c:numCache>
                <c:formatCode>_(* #,##0.00000_);_(* \(#,##0.00000\);_(* "-"??_);_(@_)</c:formatCode>
                <c:ptCount val="14"/>
                <c:pt idx="0">
                  <c:v>6.670446191616132E-2</c:v>
                </c:pt>
                <c:pt idx="1">
                  <c:v>6.5750115300529849E-2</c:v>
                </c:pt>
                <c:pt idx="2">
                  <c:v>7.6538307331344341E-2</c:v>
                </c:pt>
                <c:pt idx="3">
                  <c:v>9.364286003265318E-2</c:v>
                </c:pt>
                <c:pt idx="4">
                  <c:v>0.11041401563310978</c:v>
                </c:pt>
                <c:pt idx="5">
                  <c:v>0.11530400171964805</c:v>
                </c:pt>
                <c:pt idx="6">
                  <c:v>0.12113220607345038</c:v>
                </c:pt>
                <c:pt idx="7">
                  <c:v>0.12319602869634483</c:v>
                </c:pt>
                <c:pt idx="8">
                  <c:v>0.12601490804303875</c:v>
                </c:pt>
                <c:pt idx="9">
                  <c:v>0.13938839937243136</c:v>
                </c:pt>
                <c:pt idx="10">
                  <c:v>0.15729679977049429</c:v>
                </c:pt>
                <c:pt idx="11">
                  <c:v>0.16822877530466446</c:v>
                </c:pt>
                <c:pt idx="12">
                  <c:v>0.17825081869847886</c:v>
                </c:pt>
                <c:pt idx="13">
                  <c:v>0.18618974208581032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59264"/>
        <c:axId val="219664768"/>
      </c:barChart>
      <c:catAx>
        <c:axId val="13365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664768"/>
        <c:crosses val="autoZero"/>
        <c:auto val="1"/>
        <c:lblAlgn val="ctr"/>
        <c:lblOffset val="100"/>
        <c:noMultiLvlLbl val="0"/>
      </c:catAx>
      <c:valAx>
        <c:axId val="219664768"/>
        <c:scaling>
          <c:orientation val="minMax"/>
          <c:max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3659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601E-2"/>
          <c:y val="2.4205442294323701E-2"/>
          <c:w val="0.93249784985870499"/>
          <c:h val="0.903863590477763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Pt>
            <c:idx val="13"/>
            <c:invertIfNegative val="0"/>
            <c:bubble3D val="0"/>
            <c:spPr>
              <a:pattFill prst="dkUpDiag">
                <a:fgClr>
                  <a:srgbClr val="800000"/>
                </a:fgClr>
                <a:bgClr>
                  <a:prstClr val="white"/>
                </a:bgClr>
              </a:pattFill>
              <a:ln>
                <a:solidFill>
                  <a:srgbClr val="000000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2.77777777777767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1.20992135511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5'!$N$5:$N$18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5'!$R$5:$R$18</c:f>
              <c:numCache>
                <c:formatCode>_(* #,##0.00000_);_(* \(#,##0.00000\);_(* "-"??_);_(@_)</c:formatCode>
                <c:ptCount val="14"/>
                <c:pt idx="0">
                  <c:v>0.99619429999999998</c:v>
                </c:pt>
                <c:pt idx="1">
                  <c:v>0.95647599999999999</c:v>
                </c:pt>
                <c:pt idx="2">
                  <c:v>0.9190429</c:v>
                </c:pt>
                <c:pt idx="3">
                  <c:v>0.86835419999999996</c:v>
                </c:pt>
                <c:pt idx="4">
                  <c:v>0.85222719999999996</c:v>
                </c:pt>
                <c:pt idx="5">
                  <c:v>0.84848279999999998</c:v>
                </c:pt>
                <c:pt idx="6">
                  <c:v>0.87677859999999996</c:v>
                </c:pt>
                <c:pt idx="7">
                  <c:v>0.92580680000000004</c:v>
                </c:pt>
                <c:pt idx="8">
                  <c:v>0.86931429999999998</c:v>
                </c:pt>
                <c:pt idx="9">
                  <c:v>0.81158870000000005</c:v>
                </c:pt>
                <c:pt idx="10">
                  <c:v>0.81326120000000002</c:v>
                </c:pt>
                <c:pt idx="11">
                  <c:v>0.80995099999999998</c:v>
                </c:pt>
                <c:pt idx="12">
                  <c:v>0.82231279999999995</c:v>
                </c:pt>
                <c:pt idx="13">
                  <c:v>0.87603902005489087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07040"/>
        <c:axId val="448497536"/>
      </c:barChart>
      <c:catAx>
        <c:axId val="44840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8497536"/>
        <c:crosses val="autoZero"/>
        <c:auto val="1"/>
        <c:lblAlgn val="ctr"/>
        <c:lblOffset val="100"/>
        <c:noMultiLvlLbl val="0"/>
      </c:catAx>
      <c:valAx>
        <c:axId val="4484975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48407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39800995024998E-2"/>
          <c:y val="2.4205409638480498E-2"/>
          <c:w val="0.93249784985870499"/>
          <c:h val="0.903863590477763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"/>
              <c:layout>
                <c:manualLayout>
                  <c:x val="2.7639579878385901E-3"/>
                  <c:y val="1.5540015540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6'!$S$12:$S$19</c:f>
              <c:strCache>
                <c:ptCount val="8"/>
                <c:pt idx="0">
                  <c:v>5-5.4</c:v>
                </c:pt>
                <c:pt idx="1">
                  <c:v>5.5-5.9</c:v>
                </c:pt>
                <c:pt idx="2">
                  <c:v>6-6.4</c:v>
                </c:pt>
                <c:pt idx="3">
                  <c:v>6.5-6.9</c:v>
                </c:pt>
                <c:pt idx="4">
                  <c:v>7-7.4</c:v>
                </c:pt>
                <c:pt idx="5">
                  <c:v>7.5-7.9</c:v>
                </c:pt>
                <c:pt idx="6">
                  <c:v>8-8.4</c:v>
                </c:pt>
                <c:pt idx="7">
                  <c:v>8.5+</c:v>
                </c:pt>
              </c:strCache>
            </c:strRef>
          </c:cat>
          <c:val>
            <c:numRef>
              <c:f>'Figure 6'!$T$12:$T$19</c:f>
              <c:numCache>
                <c:formatCode>General</c:formatCode>
                <c:ptCount val="8"/>
                <c:pt idx="0">
                  <c:v>6.7000000000000002E-3</c:v>
                </c:pt>
                <c:pt idx="1">
                  <c:v>0</c:v>
                </c:pt>
                <c:pt idx="2">
                  <c:v>1.3300000000000001E-2</c:v>
                </c:pt>
                <c:pt idx="3">
                  <c:v>1.3300000000000001E-2</c:v>
                </c:pt>
                <c:pt idx="4">
                  <c:v>0.1333</c:v>
                </c:pt>
                <c:pt idx="5">
                  <c:v>0.77329999999999999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32864"/>
        <c:axId val="381744256"/>
      </c:barChart>
      <c:catAx>
        <c:axId val="381332864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381744256"/>
        <c:crosses val="autoZero"/>
        <c:auto val="1"/>
        <c:lblAlgn val="ctr"/>
        <c:lblOffset val="100"/>
        <c:noMultiLvlLbl val="0"/>
      </c:catAx>
      <c:valAx>
        <c:axId val="38174425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1332864"/>
        <c:crosses val="autoZero"/>
        <c:crossBetween val="between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0539658152499"/>
          <c:y val="2.2926656639830099E-2"/>
          <c:w val="0.86965903344651396"/>
          <c:h val="0.89488817982719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800000"/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800000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800000"/>
              </a:solidFill>
              <a:ln>
                <a:solidFill>
                  <a:srgbClr val="000000"/>
                </a:solidFill>
              </a:ln>
            </c:spPr>
          </c:dPt>
          <c:dPt>
            <c:idx val="13"/>
            <c:invertIfNegative val="0"/>
            <c:bubble3D val="0"/>
            <c:spPr>
              <a:pattFill prst="lt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7'!$L$10:$L$23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7'!$M$10:$M$23</c:f>
              <c:numCache>
                <c:formatCode>General</c:formatCode>
                <c:ptCount val="14"/>
                <c:pt idx="0">
                  <c:v>0.69833175217006649</c:v>
                </c:pt>
                <c:pt idx="1">
                  <c:v>0.6486998050485725</c:v>
                </c:pt>
                <c:pt idx="2">
                  <c:v>0.6083926661751522</c:v>
                </c:pt>
                <c:pt idx="3">
                  <c:v>0.59600803591148066</c:v>
                </c:pt>
                <c:pt idx="4">
                  <c:v>0.58437833618181145</c:v>
                </c:pt>
                <c:pt idx="5">
                  <c:v>0.58362336282179528</c:v>
                </c:pt>
                <c:pt idx="6">
                  <c:v>0.59131421422535169</c:v>
                </c:pt>
                <c:pt idx="7">
                  <c:v>0.57819665591098046</c:v>
                </c:pt>
                <c:pt idx="8">
                  <c:v>0.53600894988710091</c:v>
                </c:pt>
                <c:pt idx="9">
                  <c:v>0.51859004075808512</c:v>
                </c:pt>
                <c:pt idx="10">
                  <c:v>0.50865544283770536</c:v>
                </c:pt>
                <c:pt idx="11">
                  <c:v>0.49526667695181276</c:v>
                </c:pt>
                <c:pt idx="12">
                  <c:v>0.49239194109215118</c:v>
                </c:pt>
                <c:pt idx="13">
                  <c:v>0.5040057784052312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739200"/>
        <c:axId val="449152896"/>
      </c:barChart>
      <c:catAx>
        <c:axId val="4487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4915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1528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487392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4" y="466724"/>
    <xdr:ext cx="5330826" cy="33242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142874</xdr:rowOff>
    </xdr:from>
    <xdr:to>
      <xdr:col>7</xdr:col>
      <xdr:colOff>314324</xdr:colOff>
      <xdr:row>18</xdr:row>
      <xdr:rowOff>196849</xdr:rowOff>
    </xdr:to>
    <xdr:graphicFrame macro="">
      <xdr:nvGraphicFramePr>
        <xdr:cNvPr id="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152400</xdr:rowOff>
    </xdr:from>
    <xdr:to>
      <xdr:col>7</xdr:col>
      <xdr:colOff>28575</xdr:colOff>
      <xdr:row>19</xdr:row>
      <xdr:rowOff>53340</xdr:rowOff>
    </xdr:to>
    <xdr:graphicFrame macro="">
      <xdr:nvGraphicFramePr>
        <xdr:cNvPr id="2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180975</xdr:rowOff>
    </xdr:from>
    <xdr:to>
      <xdr:col>7</xdr:col>
      <xdr:colOff>47625</xdr:colOff>
      <xdr:row>18</xdr:row>
      <xdr:rowOff>81915</xdr:rowOff>
    </xdr:to>
    <xdr:graphicFrame macro="">
      <xdr:nvGraphicFramePr>
        <xdr:cNvPr id="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28575</xdr:rowOff>
    </xdr:from>
    <xdr:to>
      <xdr:col>7</xdr:col>
      <xdr:colOff>85725</xdr:colOff>
      <xdr:row>18</xdr:row>
      <xdr:rowOff>129540</xdr:rowOff>
    </xdr:to>
    <xdr:graphicFrame macro="">
      <xdr:nvGraphicFramePr>
        <xdr:cNvPr id="2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28575</xdr:rowOff>
    </xdr:from>
    <xdr:to>
      <xdr:col>7</xdr:col>
      <xdr:colOff>171450</xdr:colOff>
      <xdr:row>18</xdr:row>
      <xdr:rowOff>129540</xdr:rowOff>
    </xdr:to>
    <xdr:graphicFrame macro="">
      <xdr:nvGraphicFramePr>
        <xdr:cNvPr id="2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14349" y="542925"/>
    <xdr:ext cx="5324475" cy="3390900"/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5"/>
  <sheetViews>
    <sheetView tabSelected="1" workbookViewId="0">
      <selection activeCell="E37" sqref="E37"/>
    </sheetView>
  </sheetViews>
  <sheetFormatPr defaultRowHeight="15.75" x14ac:dyDescent="0.25"/>
  <cols>
    <col min="12" max="12" width="11.875" bestFit="1" customWidth="1"/>
  </cols>
  <sheetData>
    <row r="1" spans="1:13" x14ac:dyDescent="0.25">
      <c r="A1" t="s">
        <v>38</v>
      </c>
    </row>
    <row r="4" spans="1:13" x14ac:dyDescent="0.25">
      <c r="K4" t="s">
        <v>0</v>
      </c>
      <c r="L4" t="s">
        <v>1</v>
      </c>
      <c r="M4">
        <v>0.08</v>
      </c>
    </row>
    <row r="5" spans="1:13" x14ac:dyDescent="0.25">
      <c r="K5">
        <v>1990</v>
      </c>
      <c r="L5">
        <v>79.42</v>
      </c>
      <c r="M5">
        <v>0.79420000000000002</v>
      </c>
    </row>
    <row r="6" spans="1:13" x14ac:dyDescent="0.25">
      <c r="K6">
        <v>1991</v>
      </c>
      <c r="L6">
        <v>80.849999999999994</v>
      </c>
      <c r="M6">
        <v>0.8085</v>
      </c>
    </row>
    <row r="7" spans="1:13" x14ac:dyDescent="0.25">
      <c r="K7">
        <v>1992</v>
      </c>
      <c r="L7">
        <v>82.63</v>
      </c>
      <c r="M7">
        <v>0.82629999999999992</v>
      </c>
    </row>
    <row r="8" spans="1:13" x14ac:dyDescent="0.25">
      <c r="K8">
        <v>1994</v>
      </c>
      <c r="L8">
        <v>84.868880000000004</v>
      </c>
      <c r="M8">
        <v>0.84868880000000002</v>
      </c>
    </row>
    <row r="9" spans="1:13" x14ac:dyDescent="0.25">
      <c r="K9">
        <v>1996</v>
      </c>
      <c r="L9">
        <v>87.626850000000005</v>
      </c>
      <c r="M9">
        <v>0.87626850000000001</v>
      </c>
    </row>
    <row r="10" spans="1:13" x14ac:dyDescent="0.25">
      <c r="K10">
        <v>1998</v>
      </c>
      <c r="L10">
        <v>95.967960000000005</v>
      </c>
      <c r="M10">
        <v>0.95967960000000008</v>
      </c>
    </row>
    <row r="11" spans="1:13" x14ac:dyDescent="0.25">
      <c r="K11">
        <v>2000</v>
      </c>
      <c r="L11">
        <v>102.6871</v>
      </c>
      <c r="M11">
        <v>1.0268710000000001</v>
      </c>
    </row>
    <row r="12" spans="1:13" x14ac:dyDescent="0.25">
      <c r="K12">
        <v>2001</v>
      </c>
      <c r="L12">
        <v>91.435870744632794</v>
      </c>
      <c r="M12">
        <v>1.0210555583335874</v>
      </c>
    </row>
    <row r="13" spans="1:13" x14ac:dyDescent="0.25">
      <c r="K13">
        <v>2002</v>
      </c>
      <c r="L13">
        <v>84.942548557644344</v>
      </c>
      <c r="M13">
        <v>0.9484869327171217</v>
      </c>
    </row>
    <row r="14" spans="1:13" x14ac:dyDescent="0.25">
      <c r="K14">
        <v>2003</v>
      </c>
      <c r="L14">
        <v>89.689806722293739</v>
      </c>
      <c r="M14">
        <v>0.88955243910525617</v>
      </c>
    </row>
    <row r="15" spans="1:13" x14ac:dyDescent="0.25">
      <c r="K15">
        <v>2004</v>
      </c>
      <c r="L15">
        <v>87.794014427942798</v>
      </c>
      <c r="M15">
        <v>0.87144443309044639</v>
      </c>
    </row>
    <row r="16" spans="1:13" x14ac:dyDescent="0.25">
      <c r="K16">
        <v>2005</v>
      </c>
      <c r="L16">
        <v>86.581067889885091</v>
      </c>
      <c r="M16">
        <v>0.85444023771506916</v>
      </c>
    </row>
    <row r="17" spans="1:13" x14ac:dyDescent="0.25">
      <c r="K17">
        <v>2006</v>
      </c>
      <c r="L17">
        <v>86.402530242157013</v>
      </c>
      <c r="M17">
        <v>0.85333636445820682</v>
      </c>
    </row>
    <row r="18" spans="1:13" x14ac:dyDescent="0.25">
      <c r="K18">
        <v>2007</v>
      </c>
      <c r="L18">
        <v>87.603839012364233</v>
      </c>
      <c r="M18">
        <v>0.86458143035921509</v>
      </c>
    </row>
    <row r="19" spans="1:13" x14ac:dyDescent="0.25">
      <c r="K19">
        <v>2008</v>
      </c>
      <c r="L19">
        <v>84.281899292662402</v>
      </c>
      <c r="M19">
        <v>0.8454017843141477</v>
      </c>
    </row>
    <row r="20" spans="1:13" x14ac:dyDescent="0.25">
      <c r="A20" t="s">
        <v>40</v>
      </c>
      <c r="K20">
        <v>2009</v>
      </c>
      <c r="L20">
        <v>78.953474589174277</v>
      </c>
      <c r="M20">
        <v>0.78371764694653256</v>
      </c>
    </row>
    <row r="21" spans="1:13" x14ac:dyDescent="0.25">
      <c r="A21" t="s">
        <v>39</v>
      </c>
      <c r="K21">
        <v>2010</v>
      </c>
      <c r="L21">
        <v>76.965730666760138</v>
      </c>
      <c r="M21">
        <v>0.75824884371508838</v>
      </c>
    </row>
    <row r="22" spans="1:13" x14ac:dyDescent="0.25">
      <c r="A22" s="2" t="s">
        <v>43</v>
      </c>
      <c r="K22">
        <v>2011</v>
      </c>
      <c r="L22">
        <v>74.372311665929956</v>
      </c>
      <c r="M22">
        <v>0.74372311665929958</v>
      </c>
    </row>
    <row r="23" spans="1:13" x14ac:dyDescent="0.25">
      <c r="K23">
        <v>2012</v>
      </c>
      <c r="L23">
        <v>72.41469284299427</v>
      </c>
      <c r="M23">
        <v>0.72414692842994277</v>
      </c>
    </row>
    <row r="24" spans="1:13" x14ac:dyDescent="0.25">
      <c r="K24">
        <v>2013</v>
      </c>
      <c r="L24">
        <v>71.994367543575052</v>
      </c>
      <c r="M24">
        <v>0.71994367543575055</v>
      </c>
    </row>
    <row r="25" spans="1:13" x14ac:dyDescent="0.25">
      <c r="K25">
        <v>2014</v>
      </c>
      <c r="L25">
        <v>73.692467781069965</v>
      </c>
      <c r="M25">
        <v>0.7369246778106997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1"/>
  <sheetViews>
    <sheetView workbookViewId="0">
      <selection activeCell="A21" sqref="A21"/>
    </sheetView>
  </sheetViews>
  <sheetFormatPr defaultRowHeight="15.75" x14ac:dyDescent="0.25"/>
  <cols>
    <col min="12" max="13" width="12.625" bestFit="1" customWidth="1"/>
  </cols>
  <sheetData>
    <row r="1" spans="1:13" x14ac:dyDescent="0.25">
      <c r="A1" t="s">
        <v>41</v>
      </c>
    </row>
    <row r="5" spans="1:13" x14ac:dyDescent="0.25">
      <c r="L5" t="s">
        <v>30</v>
      </c>
      <c r="M5" t="s">
        <v>31</v>
      </c>
    </row>
    <row r="6" spans="1:13" x14ac:dyDescent="0.25">
      <c r="K6">
        <v>2001</v>
      </c>
      <c r="L6">
        <v>-0.16237838234754198</v>
      </c>
      <c r="M6">
        <v>-0.12058266014448227</v>
      </c>
    </row>
    <row r="7" spans="1:13" x14ac:dyDescent="0.25">
      <c r="K7">
        <v>2002</v>
      </c>
      <c r="L7">
        <v>-0.17735543058520309</v>
      </c>
      <c r="M7">
        <v>-0.22082187738146819</v>
      </c>
    </row>
    <row r="8" spans="1:13" x14ac:dyDescent="0.25">
      <c r="K8">
        <v>2003</v>
      </c>
      <c r="L8">
        <v>-4.4341290469021022E-3</v>
      </c>
      <c r="M8">
        <v>0.29442455463677542</v>
      </c>
    </row>
    <row r="9" spans="1:13" x14ac:dyDescent="0.25">
      <c r="K9">
        <v>2004</v>
      </c>
      <c r="L9">
        <v>0.19229438646517716</v>
      </c>
      <c r="M9">
        <v>0.10847693698765615</v>
      </c>
    </row>
    <row r="10" spans="1:13" x14ac:dyDescent="0.25">
      <c r="K10">
        <v>2005</v>
      </c>
      <c r="L10">
        <v>6.6238625141372687E-2</v>
      </c>
      <c r="M10">
        <v>4.5655982826311003E-2</v>
      </c>
    </row>
    <row r="11" spans="1:13" x14ac:dyDescent="0.25">
      <c r="K11">
        <v>2006</v>
      </c>
      <c r="L11">
        <v>8.1886542597305878E-2</v>
      </c>
      <c r="M11">
        <v>0.13899196374738687</v>
      </c>
    </row>
    <row r="12" spans="1:13" x14ac:dyDescent="0.25">
      <c r="K12">
        <v>2007</v>
      </c>
      <c r="L12">
        <v>0.18377388211387902</v>
      </c>
      <c r="M12">
        <v>3.9419586099623816E-2</v>
      </c>
    </row>
    <row r="13" spans="1:13" x14ac:dyDescent="0.25">
      <c r="K13">
        <v>2008</v>
      </c>
      <c r="L13">
        <v>-0.14050092664742087</v>
      </c>
      <c r="M13">
        <v>-0.3868134945394085</v>
      </c>
    </row>
    <row r="14" spans="1:13" x14ac:dyDescent="0.25">
      <c r="K14">
        <v>2009</v>
      </c>
      <c r="L14">
        <v>-0.27883413414509295</v>
      </c>
      <c r="M14">
        <v>0.27231245326327347</v>
      </c>
    </row>
    <row r="15" spans="1:13" x14ac:dyDescent="0.25">
      <c r="K15">
        <v>2010</v>
      </c>
      <c r="L15">
        <v>0.14797305744962475</v>
      </c>
      <c r="M15">
        <v>0.15554898628431979</v>
      </c>
    </row>
    <row r="16" spans="1:13" x14ac:dyDescent="0.25">
      <c r="K16">
        <v>2011</v>
      </c>
      <c r="L16">
        <v>0.29563619026190779</v>
      </c>
      <c r="M16">
        <v>-1.2739339567280905E-2</v>
      </c>
    </row>
    <row r="17" spans="1:13" x14ac:dyDescent="0.25">
      <c r="K17">
        <v>2012</v>
      </c>
      <c r="L17">
        <v>1.6783169252899688E-2</v>
      </c>
      <c r="M17">
        <v>0.13686041967386342</v>
      </c>
    </row>
    <row r="18" spans="1:13" x14ac:dyDescent="0.25">
      <c r="K18">
        <v>2013</v>
      </c>
      <c r="L18">
        <v>0.19172662647842986</v>
      </c>
      <c r="M18">
        <v>0.31416390504397129</v>
      </c>
    </row>
    <row r="19" spans="1:13" x14ac:dyDescent="0.25">
      <c r="K19">
        <v>2014</v>
      </c>
      <c r="L19">
        <v>0.22778748128325921</v>
      </c>
      <c r="M19">
        <v>9.9656191548668671E-2</v>
      </c>
    </row>
    <row r="20" spans="1:13" x14ac:dyDescent="0.25">
      <c r="A20" t="s">
        <v>42</v>
      </c>
      <c r="K20">
        <v>2015</v>
      </c>
      <c r="L20">
        <v>-1</v>
      </c>
      <c r="M20">
        <v>-1</v>
      </c>
    </row>
    <row r="21" spans="1:13" x14ac:dyDescent="0.25">
      <c r="A21" s="2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S66"/>
  <sheetViews>
    <sheetView workbookViewId="0">
      <selection activeCell="H36" sqref="H36"/>
    </sheetView>
  </sheetViews>
  <sheetFormatPr defaultRowHeight="15.75" x14ac:dyDescent="0.25"/>
  <sheetData>
    <row r="1" spans="1:19" x14ac:dyDescent="0.25">
      <c r="A1" t="s">
        <v>44</v>
      </c>
    </row>
    <row r="9" spans="1:19" x14ac:dyDescent="0.25">
      <c r="P9" s="1"/>
    </row>
    <row r="10" spans="1:19" x14ac:dyDescent="0.25">
      <c r="P10" s="1"/>
    </row>
    <row r="11" spans="1:19" x14ac:dyDescent="0.25">
      <c r="J11" t="s">
        <v>9</v>
      </c>
      <c r="K11" t="s">
        <v>10</v>
      </c>
    </row>
    <row r="12" spans="1:19" x14ac:dyDescent="0.25">
      <c r="K12" t="s">
        <v>11</v>
      </c>
      <c r="L12" t="s">
        <v>10</v>
      </c>
      <c r="M12" t="s">
        <v>12</v>
      </c>
      <c r="N12" t="s">
        <v>13</v>
      </c>
      <c r="O12" t="s">
        <v>14</v>
      </c>
    </row>
    <row r="13" spans="1:19" x14ac:dyDescent="0.25">
      <c r="J13" t="s">
        <v>15</v>
      </c>
      <c r="Q13">
        <v>1</v>
      </c>
      <c r="R13" t="s">
        <v>7</v>
      </c>
      <c r="S13">
        <f t="shared" ref="S13:S18" si="0">IF(ISNA(VLOOKUP($H13,$B$8:$F$16,4,FALSE)/100)=TRUE,0,VLOOKUP($H13,$B$8:$F$16,4,FALSE)/100)</f>
        <v>0</v>
      </c>
    </row>
    <row r="14" spans="1:19" x14ac:dyDescent="0.25">
      <c r="K14">
        <v>2</v>
      </c>
      <c r="L14" t="s">
        <v>10</v>
      </c>
      <c r="M14">
        <v>4</v>
      </c>
      <c r="N14">
        <v>2.67</v>
      </c>
      <c r="O14">
        <v>2.67</v>
      </c>
      <c r="P14">
        <f>N14/100</f>
        <v>2.6699999999999998E-2</v>
      </c>
      <c r="Q14">
        <v>2</v>
      </c>
      <c r="R14" t="s">
        <v>8</v>
      </c>
      <c r="S14">
        <f t="shared" si="0"/>
        <v>0</v>
      </c>
    </row>
    <row r="15" spans="1:19" x14ac:dyDescent="0.25">
      <c r="K15">
        <v>3</v>
      </c>
      <c r="L15" t="s">
        <v>10</v>
      </c>
      <c r="M15">
        <v>26</v>
      </c>
      <c r="N15">
        <v>17.329999999999998</v>
      </c>
      <c r="O15">
        <v>20</v>
      </c>
      <c r="P15">
        <f t="shared" ref="P15:P18" si="1">N15/100</f>
        <v>0.17329999999999998</v>
      </c>
      <c r="Q15">
        <v>3</v>
      </c>
      <c r="R15" t="s">
        <v>2</v>
      </c>
      <c r="S15">
        <f t="shared" si="0"/>
        <v>0</v>
      </c>
    </row>
    <row r="16" spans="1:19" x14ac:dyDescent="0.25">
      <c r="K16">
        <v>4</v>
      </c>
      <c r="L16" t="s">
        <v>10</v>
      </c>
      <c r="M16">
        <v>64</v>
      </c>
      <c r="N16">
        <v>42.67</v>
      </c>
      <c r="O16">
        <v>62.67</v>
      </c>
      <c r="P16">
        <f t="shared" si="1"/>
        <v>0.42670000000000002</v>
      </c>
      <c r="Q16">
        <v>4</v>
      </c>
      <c r="R16" t="s">
        <v>3</v>
      </c>
      <c r="S16">
        <f t="shared" si="0"/>
        <v>0</v>
      </c>
    </row>
    <row r="17" spans="1:19" x14ac:dyDescent="0.25">
      <c r="K17">
        <v>5</v>
      </c>
      <c r="L17" t="s">
        <v>10</v>
      </c>
      <c r="M17">
        <v>47</v>
      </c>
      <c r="N17">
        <v>31.33</v>
      </c>
      <c r="O17">
        <v>94</v>
      </c>
      <c r="P17">
        <f t="shared" si="1"/>
        <v>0.31329999999999997</v>
      </c>
      <c r="Q17">
        <v>5</v>
      </c>
      <c r="R17" t="s">
        <v>4</v>
      </c>
      <c r="S17">
        <f t="shared" si="0"/>
        <v>0</v>
      </c>
    </row>
    <row r="18" spans="1:19" x14ac:dyDescent="0.25">
      <c r="K18">
        <v>6</v>
      </c>
      <c r="L18" t="s">
        <v>10</v>
      </c>
      <c r="M18">
        <v>9</v>
      </c>
      <c r="N18">
        <v>6</v>
      </c>
      <c r="O18">
        <v>100</v>
      </c>
      <c r="P18">
        <f t="shared" si="1"/>
        <v>0.06</v>
      </c>
      <c r="Q18">
        <v>6</v>
      </c>
      <c r="R18" t="s">
        <v>5</v>
      </c>
      <c r="S18">
        <f t="shared" si="0"/>
        <v>0</v>
      </c>
    </row>
    <row r="19" spans="1:19" x14ac:dyDescent="0.25">
      <c r="J19" t="s">
        <v>15</v>
      </c>
    </row>
    <row r="20" spans="1:19" x14ac:dyDescent="0.25">
      <c r="K20" t="s">
        <v>6</v>
      </c>
      <c r="L20" t="s">
        <v>10</v>
      </c>
      <c r="M20">
        <v>150</v>
      </c>
      <c r="N20">
        <v>100</v>
      </c>
    </row>
    <row r="21" spans="1:19" x14ac:dyDescent="0.25">
      <c r="A21" t="s">
        <v>45</v>
      </c>
    </row>
    <row r="22" spans="1:19" x14ac:dyDescent="0.25">
      <c r="A22" s="2" t="s">
        <v>43</v>
      </c>
    </row>
    <row r="63" spans="16:16" x14ac:dyDescent="0.25">
      <c r="P63" s="1"/>
    </row>
    <row r="64" spans="16:16" x14ac:dyDescent="0.25">
      <c r="P64" s="1"/>
    </row>
    <row r="66" spans="16:16" x14ac:dyDescent="0.25">
      <c r="P6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23"/>
  <sheetViews>
    <sheetView workbookViewId="0">
      <selection activeCell="H37" sqref="H37"/>
    </sheetView>
  </sheetViews>
  <sheetFormatPr defaultRowHeight="15.75" x14ac:dyDescent="0.25"/>
  <cols>
    <col min="15" max="16" width="15.75" bestFit="1" customWidth="1"/>
    <col min="17" max="17" width="10.625" bestFit="1" customWidth="1"/>
    <col min="18" max="18" width="13.25" bestFit="1" customWidth="1"/>
  </cols>
  <sheetData>
    <row r="1" spans="1:18" x14ac:dyDescent="0.25">
      <c r="A1" t="s">
        <v>49</v>
      </c>
    </row>
    <row r="4" spans="1:18" x14ac:dyDescent="0.25">
      <c r="O4" t="s">
        <v>34</v>
      </c>
      <c r="P4" t="s">
        <v>35</v>
      </c>
      <c r="Q4" t="s">
        <v>36</v>
      </c>
      <c r="R4" t="s">
        <v>37</v>
      </c>
    </row>
    <row r="5" spans="1:18" x14ac:dyDescent="0.25">
      <c r="N5">
        <v>2001</v>
      </c>
      <c r="O5" s="3">
        <v>466520711</v>
      </c>
      <c r="P5" s="3">
        <v>31119013</v>
      </c>
      <c r="Q5" s="4">
        <v>6.670446191616132E-2</v>
      </c>
      <c r="R5" s="4">
        <v>0.99619429999999998</v>
      </c>
    </row>
    <row r="6" spans="1:18" x14ac:dyDescent="0.25">
      <c r="N6">
        <v>2002</v>
      </c>
      <c r="O6" s="3">
        <v>495847678</v>
      </c>
      <c r="P6" s="3">
        <v>32602042</v>
      </c>
      <c r="Q6" s="4">
        <v>6.5750115300529849E-2</v>
      </c>
      <c r="R6" s="4">
        <v>0.95647599999999999</v>
      </c>
    </row>
    <row r="7" spans="1:18" x14ac:dyDescent="0.25">
      <c r="N7">
        <v>2003</v>
      </c>
      <c r="O7" s="3">
        <v>511123271</v>
      </c>
      <c r="P7" s="3">
        <v>39120510</v>
      </c>
      <c r="Q7" s="4">
        <v>7.6538307331344341E-2</v>
      </c>
      <c r="R7" s="4">
        <v>0.9190429</v>
      </c>
    </row>
    <row r="8" spans="1:18" x14ac:dyDescent="0.25">
      <c r="N8">
        <v>2004</v>
      </c>
      <c r="O8" s="3">
        <v>522627096</v>
      </c>
      <c r="P8" s="3">
        <v>48940296</v>
      </c>
      <c r="Q8" s="4">
        <v>9.364286003265318E-2</v>
      </c>
      <c r="R8" s="4">
        <v>0.86835419999999996</v>
      </c>
    </row>
    <row r="9" spans="1:18" x14ac:dyDescent="0.25">
      <c r="N9">
        <v>2005</v>
      </c>
      <c r="O9" s="3">
        <v>535774527</v>
      </c>
      <c r="P9" s="3">
        <v>59157017</v>
      </c>
      <c r="Q9" s="4">
        <v>0.11041401563310978</v>
      </c>
      <c r="R9" s="4">
        <v>0.85222719999999996</v>
      </c>
    </row>
    <row r="10" spans="1:18" x14ac:dyDescent="0.25">
      <c r="N10">
        <v>2006</v>
      </c>
      <c r="O10" s="3">
        <v>560640299</v>
      </c>
      <c r="P10" s="3">
        <v>64644070</v>
      </c>
      <c r="Q10" s="4">
        <v>0.11530400171964805</v>
      </c>
      <c r="R10" s="4">
        <v>0.84848279999999998</v>
      </c>
    </row>
    <row r="11" spans="1:18" x14ac:dyDescent="0.25">
      <c r="N11">
        <v>2007</v>
      </c>
      <c r="O11" s="3">
        <v>590760371</v>
      </c>
      <c r="P11" s="3">
        <v>71560107</v>
      </c>
      <c r="Q11" s="4">
        <v>0.12113220607345038</v>
      </c>
      <c r="R11" s="4">
        <v>0.87677859999999996</v>
      </c>
    </row>
    <row r="12" spans="1:18" x14ac:dyDescent="0.25">
      <c r="N12">
        <v>2008</v>
      </c>
      <c r="O12" s="3">
        <v>621701339</v>
      </c>
      <c r="P12" s="3">
        <v>76591136</v>
      </c>
      <c r="Q12" s="4">
        <v>0.12319602869634483</v>
      </c>
      <c r="R12" s="4">
        <v>0.92580680000000004</v>
      </c>
    </row>
    <row r="13" spans="1:18" x14ac:dyDescent="0.25">
      <c r="N13">
        <v>2009</v>
      </c>
      <c r="O13" s="3">
        <v>640665309</v>
      </c>
      <c r="P13" s="3">
        <v>80733380</v>
      </c>
      <c r="Q13" s="4">
        <v>0.12601490804303875</v>
      </c>
      <c r="R13" s="4">
        <v>0.86931429999999998</v>
      </c>
    </row>
    <row r="14" spans="1:18" x14ac:dyDescent="0.25">
      <c r="N14">
        <v>2010</v>
      </c>
      <c r="O14" s="3">
        <v>643287077</v>
      </c>
      <c r="P14" s="3">
        <v>89666756</v>
      </c>
      <c r="Q14" s="4">
        <v>0.13938839937243136</v>
      </c>
      <c r="R14" s="4">
        <v>0.81158870000000005</v>
      </c>
    </row>
    <row r="15" spans="1:18" x14ac:dyDescent="0.25">
      <c r="N15">
        <v>2011</v>
      </c>
      <c r="O15" s="3">
        <v>640367510</v>
      </c>
      <c r="P15" s="3">
        <v>100727760</v>
      </c>
      <c r="Q15" s="4">
        <v>0.15729679977049429</v>
      </c>
      <c r="R15" s="4">
        <v>0.81326120000000002</v>
      </c>
    </row>
    <row r="16" spans="1:18" x14ac:dyDescent="0.25">
      <c r="N16">
        <v>2012</v>
      </c>
      <c r="O16" s="3">
        <v>636047952</v>
      </c>
      <c r="P16" s="3">
        <v>107001568</v>
      </c>
      <c r="Q16" s="4">
        <v>0.16822877530466446</v>
      </c>
      <c r="R16" s="4">
        <v>0.80995099999999998</v>
      </c>
    </row>
    <row r="17" spans="1:18" x14ac:dyDescent="0.25">
      <c r="N17">
        <v>2013</v>
      </c>
      <c r="O17" s="3">
        <v>640930318.49269676</v>
      </c>
      <c r="P17" s="3">
        <v>114246354</v>
      </c>
      <c r="Q17" s="4">
        <v>0.17825081869847886</v>
      </c>
      <c r="R17" s="4">
        <v>0.82231279999999995</v>
      </c>
    </row>
    <row r="18" spans="1:18" x14ac:dyDescent="0.25">
      <c r="N18">
        <v>2014</v>
      </c>
      <c r="O18" s="3">
        <v>654568960.60806799</v>
      </c>
      <c r="P18" s="3">
        <v>121874025.95299311</v>
      </c>
      <c r="Q18" s="4">
        <v>0.18618974208581032</v>
      </c>
      <c r="R18" s="4">
        <v>0.87603902005489087</v>
      </c>
    </row>
    <row r="21" spans="1:18" x14ac:dyDescent="0.25">
      <c r="A21" t="s">
        <v>50</v>
      </c>
    </row>
    <row r="22" spans="1:18" x14ac:dyDescent="0.25">
      <c r="A22" t="s">
        <v>48</v>
      </c>
    </row>
    <row r="23" spans="1:18" x14ac:dyDescent="0.25">
      <c r="A23" s="2" t="s">
        <v>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22"/>
  <sheetViews>
    <sheetView workbookViewId="0">
      <selection activeCell="A22" sqref="A22"/>
    </sheetView>
  </sheetViews>
  <sheetFormatPr defaultRowHeight="15.75" x14ac:dyDescent="0.25"/>
  <cols>
    <col min="15" max="16" width="12.125" bestFit="1" customWidth="1"/>
  </cols>
  <sheetData>
    <row r="1" spans="1:18" x14ac:dyDescent="0.25">
      <c r="A1" t="s">
        <v>46</v>
      </c>
    </row>
    <row r="4" spans="1:18" x14ac:dyDescent="0.25">
      <c r="O4" t="s">
        <v>34</v>
      </c>
      <c r="P4" t="s">
        <v>35</v>
      </c>
      <c r="Q4" t="s">
        <v>36</v>
      </c>
      <c r="R4" t="s">
        <v>37</v>
      </c>
    </row>
    <row r="5" spans="1:18" x14ac:dyDescent="0.25">
      <c r="N5">
        <v>2001</v>
      </c>
      <c r="O5" s="3">
        <v>466520711</v>
      </c>
      <c r="P5" s="3">
        <v>31119013</v>
      </c>
      <c r="Q5" s="4">
        <v>6.670446191616132E-2</v>
      </c>
      <c r="R5" s="4">
        <v>0.99619429999999998</v>
      </c>
    </row>
    <row r="6" spans="1:18" x14ac:dyDescent="0.25">
      <c r="N6">
        <v>2002</v>
      </c>
      <c r="O6" s="3">
        <v>495847678</v>
      </c>
      <c r="P6" s="3">
        <v>32602042</v>
      </c>
      <c r="Q6" s="4">
        <v>6.5750115300529849E-2</v>
      </c>
      <c r="R6" s="4">
        <v>0.95647599999999999</v>
      </c>
    </row>
    <row r="7" spans="1:18" x14ac:dyDescent="0.25">
      <c r="N7">
        <v>2003</v>
      </c>
      <c r="O7" s="3">
        <v>511123271</v>
      </c>
      <c r="P7" s="3">
        <v>39120510</v>
      </c>
      <c r="Q7" s="4">
        <v>7.6538307331344341E-2</v>
      </c>
      <c r="R7" s="4">
        <v>0.9190429</v>
      </c>
    </row>
    <row r="8" spans="1:18" x14ac:dyDescent="0.25">
      <c r="N8">
        <v>2004</v>
      </c>
      <c r="O8" s="3">
        <v>522627096</v>
      </c>
      <c r="P8" s="3">
        <v>48940296</v>
      </c>
      <c r="Q8" s="4">
        <v>9.364286003265318E-2</v>
      </c>
      <c r="R8" s="4">
        <v>0.86835419999999996</v>
      </c>
    </row>
    <row r="9" spans="1:18" x14ac:dyDescent="0.25">
      <c r="N9">
        <v>2005</v>
      </c>
      <c r="O9" s="3">
        <v>535774527</v>
      </c>
      <c r="P9" s="3">
        <v>59157017</v>
      </c>
      <c r="Q9" s="4">
        <v>0.11041401563310978</v>
      </c>
      <c r="R9" s="4">
        <v>0.85222719999999996</v>
      </c>
    </row>
    <row r="10" spans="1:18" x14ac:dyDescent="0.25">
      <c r="N10">
        <v>2006</v>
      </c>
      <c r="O10" s="3">
        <v>560640299</v>
      </c>
      <c r="P10" s="3">
        <v>64644070</v>
      </c>
      <c r="Q10" s="4">
        <v>0.11530400171964805</v>
      </c>
      <c r="R10" s="4">
        <v>0.84848279999999998</v>
      </c>
    </row>
    <row r="11" spans="1:18" x14ac:dyDescent="0.25">
      <c r="N11">
        <v>2007</v>
      </c>
      <c r="O11" s="3">
        <v>590760371</v>
      </c>
      <c r="P11" s="3">
        <v>71560107</v>
      </c>
      <c r="Q11" s="4">
        <v>0.12113220607345038</v>
      </c>
      <c r="R11" s="4">
        <v>0.87677859999999996</v>
      </c>
    </row>
    <row r="12" spans="1:18" x14ac:dyDescent="0.25">
      <c r="N12">
        <v>2008</v>
      </c>
      <c r="O12" s="3">
        <v>621701339</v>
      </c>
      <c r="P12" s="3">
        <v>76591136</v>
      </c>
      <c r="Q12" s="4">
        <v>0.12319602869634483</v>
      </c>
      <c r="R12" s="4">
        <v>0.92580680000000004</v>
      </c>
    </row>
    <row r="13" spans="1:18" x14ac:dyDescent="0.25">
      <c r="N13">
        <v>2009</v>
      </c>
      <c r="O13" s="3">
        <v>640665309</v>
      </c>
      <c r="P13" s="3">
        <v>80733380</v>
      </c>
      <c r="Q13" s="4">
        <v>0.12601490804303875</v>
      </c>
      <c r="R13" s="4">
        <v>0.86931429999999998</v>
      </c>
    </row>
    <row r="14" spans="1:18" x14ac:dyDescent="0.25">
      <c r="N14">
        <v>2010</v>
      </c>
      <c r="O14" s="3">
        <v>643287077</v>
      </c>
      <c r="P14" s="3">
        <v>89666756</v>
      </c>
      <c r="Q14" s="4">
        <v>0.13938839937243136</v>
      </c>
      <c r="R14" s="4">
        <v>0.81158870000000005</v>
      </c>
    </row>
    <row r="15" spans="1:18" x14ac:dyDescent="0.25">
      <c r="N15">
        <v>2011</v>
      </c>
      <c r="O15" s="3">
        <v>640367510</v>
      </c>
      <c r="P15" s="3">
        <v>100727760</v>
      </c>
      <c r="Q15" s="4">
        <v>0.15729679977049429</v>
      </c>
      <c r="R15" s="4">
        <v>0.81326120000000002</v>
      </c>
    </row>
    <row r="16" spans="1:18" x14ac:dyDescent="0.25">
      <c r="N16">
        <v>2012</v>
      </c>
      <c r="O16" s="3">
        <v>636047952</v>
      </c>
      <c r="P16" s="3">
        <v>107001568</v>
      </c>
      <c r="Q16" s="4">
        <v>0.16822877530466446</v>
      </c>
      <c r="R16" s="4">
        <v>0.80995099999999998</v>
      </c>
    </row>
    <row r="17" spans="1:18" x14ac:dyDescent="0.25">
      <c r="N17">
        <v>2013</v>
      </c>
      <c r="O17" s="3">
        <v>640930318.49269676</v>
      </c>
      <c r="P17" s="3">
        <v>114246354</v>
      </c>
      <c r="Q17" s="4">
        <v>0.17825081869847886</v>
      </c>
      <c r="R17" s="4">
        <v>0.82231279999999995</v>
      </c>
    </row>
    <row r="18" spans="1:18" x14ac:dyDescent="0.25">
      <c r="N18">
        <v>2014</v>
      </c>
      <c r="O18" s="3">
        <v>654568960.60806799</v>
      </c>
      <c r="P18" s="3">
        <v>121874025.95299311</v>
      </c>
      <c r="Q18" s="4">
        <v>0.18618974208581032</v>
      </c>
      <c r="R18" s="4">
        <v>0.87603902005489087</v>
      </c>
    </row>
    <row r="20" spans="1:18" x14ac:dyDescent="0.25">
      <c r="A20" t="s">
        <v>47</v>
      </c>
    </row>
    <row r="21" spans="1:18" x14ac:dyDescent="0.25">
      <c r="A21" t="s">
        <v>48</v>
      </c>
    </row>
    <row r="22" spans="1:18" x14ac:dyDescent="0.25">
      <c r="A22" s="2" t="s">
        <v>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W21"/>
  <sheetViews>
    <sheetView workbookViewId="0">
      <selection activeCell="H26" sqref="H26"/>
    </sheetView>
  </sheetViews>
  <sheetFormatPr defaultRowHeight="15.75" x14ac:dyDescent="0.25"/>
  <sheetData>
    <row r="1" spans="1:23" x14ac:dyDescent="0.25">
      <c r="A1" t="s">
        <v>51</v>
      </c>
    </row>
    <row r="7" spans="1:23" x14ac:dyDescent="0.25">
      <c r="K7" t="s">
        <v>17</v>
      </c>
      <c r="L7" t="s">
        <v>10</v>
      </c>
    </row>
    <row r="8" spans="1:23" x14ac:dyDescent="0.25">
      <c r="K8" t="s">
        <v>18</v>
      </c>
      <c r="L8" t="s">
        <v>10</v>
      </c>
    </row>
    <row r="9" spans="1:23" x14ac:dyDescent="0.25">
      <c r="L9" t="s">
        <v>16</v>
      </c>
      <c r="M9" t="s">
        <v>10</v>
      </c>
      <c r="N9" t="s">
        <v>12</v>
      </c>
      <c r="O9" t="s">
        <v>13</v>
      </c>
      <c r="P9" t="s">
        <v>14</v>
      </c>
    </row>
    <row r="10" spans="1:23" x14ac:dyDescent="0.25">
      <c r="K10" t="s">
        <v>15</v>
      </c>
      <c r="R10">
        <v>1</v>
      </c>
      <c r="S10" t="s">
        <v>23</v>
      </c>
      <c r="T10">
        <v>0</v>
      </c>
    </row>
    <row r="11" spans="1:23" x14ac:dyDescent="0.25">
      <c r="L11">
        <v>3</v>
      </c>
      <c r="M11" t="s">
        <v>10</v>
      </c>
      <c r="N11">
        <v>1</v>
      </c>
      <c r="O11">
        <v>0.67</v>
      </c>
      <c r="P11">
        <v>0.67</v>
      </c>
      <c r="R11">
        <v>2</v>
      </c>
      <c r="S11" t="s">
        <v>25</v>
      </c>
      <c r="T11">
        <v>0</v>
      </c>
    </row>
    <row r="12" spans="1:23" x14ac:dyDescent="0.25">
      <c r="L12">
        <v>5</v>
      </c>
      <c r="M12" t="s">
        <v>10</v>
      </c>
      <c r="N12">
        <v>2</v>
      </c>
      <c r="O12">
        <v>1.33</v>
      </c>
      <c r="P12">
        <v>2</v>
      </c>
      <c r="R12">
        <v>3</v>
      </c>
      <c r="S12" t="s">
        <v>24</v>
      </c>
      <c r="T12">
        <v>6.7000000000000002E-3</v>
      </c>
    </row>
    <row r="13" spans="1:23" x14ac:dyDescent="0.25">
      <c r="L13">
        <v>6</v>
      </c>
      <c r="M13" t="s">
        <v>10</v>
      </c>
      <c r="N13">
        <v>2</v>
      </c>
      <c r="O13">
        <v>1.33</v>
      </c>
      <c r="P13">
        <v>3.33</v>
      </c>
      <c r="R13">
        <v>4</v>
      </c>
      <c r="S13" t="s">
        <v>19</v>
      </c>
      <c r="T13">
        <v>0</v>
      </c>
    </row>
    <row r="14" spans="1:23" x14ac:dyDescent="0.25">
      <c r="L14">
        <v>7</v>
      </c>
      <c r="M14" t="s">
        <v>10</v>
      </c>
      <c r="N14">
        <v>20</v>
      </c>
      <c r="O14">
        <v>13.33</v>
      </c>
      <c r="P14">
        <v>16.670000000000002</v>
      </c>
      <c r="R14">
        <v>5</v>
      </c>
      <c r="S14" t="s">
        <v>20</v>
      </c>
      <c r="T14">
        <v>1.3300000000000001E-2</v>
      </c>
    </row>
    <row r="15" spans="1:23" x14ac:dyDescent="0.25">
      <c r="L15">
        <v>8</v>
      </c>
      <c r="M15" t="s">
        <v>10</v>
      </c>
      <c r="N15">
        <v>116</v>
      </c>
      <c r="O15">
        <v>77.33</v>
      </c>
      <c r="P15">
        <v>94</v>
      </c>
      <c r="R15">
        <v>6</v>
      </c>
      <c r="S15" t="s">
        <v>21</v>
      </c>
      <c r="T15">
        <v>1.3300000000000001E-2</v>
      </c>
      <c r="V15" t="s">
        <v>27</v>
      </c>
      <c r="W15">
        <v>3.3300000000000003E-2</v>
      </c>
    </row>
    <row r="16" spans="1:23" x14ac:dyDescent="0.25">
      <c r="L16">
        <v>9</v>
      </c>
      <c r="M16" t="s">
        <v>10</v>
      </c>
      <c r="N16">
        <v>6</v>
      </c>
      <c r="O16">
        <v>4</v>
      </c>
      <c r="P16">
        <v>98</v>
      </c>
      <c r="R16">
        <v>7</v>
      </c>
      <c r="S16" t="s">
        <v>22</v>
      </c>
      <c r="T16">
        <v>0.1333</v>
      </c>
      <c r="V16" t="s">
        <v>29</v>
      </c>
      <c r="W16">
        <v>0.90659999999999996</v>
      </c>
    </row>
    <row r="17" spans="1:23" x14ac:dyDescent="0.25">
      <c r="L17">
        <v>10</v>
      </c>
      <c r="M17" t="s">
        <v>10</v>
      </c>
      <c r="N17">
        <v>3</v>
      </c>
      <c r="O17">
        <v>2</v>
      </c>
      <c r="P17">
        <v>100</v>
      </c>
      <c r="R17">
        <v>8</v>
      </c>
      <c r="S17" t="s">
        <v>32</v>
      </c>
      <c r="T17">
        <v>0.77329999999999999</v>
      </c>
      <c r="V17" t="s">
        <v>28</v>
      </c>
      <c r="W17">
        <v>0.06</v>
      </c>
    </row>
    <row r="18" spans="1:23" x14ac:dyDescent="0.25">
      <c r="K18" t="s">
        <v>15</v>
      </c>
      <c r="R18">
        <v>9</v>
      </c>
      <c r="S18" t="s">
        <v>33</v>
      </c>
      <c r="T18">
        <v>0.04</v>
      </c>
    </row>
    <row r="19" spans="1:23" x14ac:dyDescent="0.25">
      <c r="L19" t="s">
        <v>6</v>
      </c>
      <c r="M19" t="s">
        <v>10</v>
      </c>
      <c r="N19">
        <v>150</v>
      </c>
      <c r="O19">
        <v>100</v>
      </c>
      <c r="R19">
        <v>10</v>
      </c>
      <c r="S19" t="s">
        <v>26</v>
      </c>
      <c r="T19">
        <v>0.02</v>
      </c>
    </row>
    <row r="20" spans="1:23" x14ac:dyDescent="0.25">
      <c r="A20" t="s">
        <v>48</v>
      </c>
    </row>
    <row r="21" spans="1:23" x14ac:dyDescent="0.25">
      <c r="A21" s="2" t="s">
        <v>43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3"/>
  <sheetViews>
    <sheetView workbookViewId="0">
      <selection activeCell="G34" sqref="G34"/>
    </sheetView>
  </sheetViews>
  <sheetFormatPr defaultRowHeight="15.75" x14ac:dyDescent="0.25"/>
  <sheetData>
    <row r="1" spans="1:13" x14ac:dyDescent="0.25">
      <c r="A1" t="s">
        <v>52</v>
      </c>
    </row>
    <row r="9" spans="1:13" x14ac:dyDescent="0.25">
      <c r="L9" t="s">
        <v>0</v>
      </c>
      <c r="M9" t="s">
        <v>54</v>
      </c>
    </row>
    <row r="10" spans="1:13" x14ac:dyDescent="0.25">
      <c r="L10">
        <v>2001</v>
      </c>
      <c r="M10">
        <v>0.69833175217006649</v>
      </c>
    </row>
    <row r="11" spans="1:13" x14ac:dyDescent="0.25">
      <c r="L11">
        <v>2002</v>
      </c>
      <c r="M11">
        <v>0.6486998050485725</v>
      </c>
    </row>
    <row r="12" spans="1:13" x14ac:dyDescent="0.25">
      <c r="L12">
        <v>2003</v>
      </c>
      <c r="M12">
        <v>0.6083926661751522</v>
      </c>
    </row>
    <row r="13" spans="1:13" x14ac:dyDescent="0.25">
      <c r="L13">
        <v>2004</v>
      </c>
      <c r="M13">
        <v>0.59600803591148066</v>
      </c>
    </row>
    <row r="14" spans="1:13" x14ac:dyDescent="0.25">
      <c r="L14">
        <v>2005</v>
      </c>
      <c r="M14">
        <v>0.58437833618181145</v>
      </c>
    </row>
    <row r="15" spans="1:13" x14ac:dyDescent="0.25">
      <c r="L15">
        <v>2006</v>
      </c>
      <c r="M15">
        <v>0.58362336282179528</v>
      </c>
    </row>
    <row r="16" spans="1:13" x14ac:dyDescent="0.25">
      <c r="L16">
        <v>2007</v>
      </c>
      <c r="M16">
        <v>0.59131421422535169</v>
      </c>
    </row>
    <row r="17" spans="1:13" x14ac:dyDescent="0.25">
      <c r="L17">
        <v>2008</v>
      </c>
      <c r="M17">
        <v>0.57819665591098046</v>
      </c>
    </row>
    <row r="18" spans="1:13" x14ac:dyDescent="0.25">
      <c r="L18">
        <v>2009</v>
      </c>
      <c r="M18">
        <v>0.53600894988710091</v>
      </c>
    </row>
    <row r="19" spans="1:13" x14ac:dyDescent="0.25">
      <c r="L19">
        <v>2010</v>
      </c>
      <c r="M19">
        <v>0.51859004075808512</v>
      </c>
    </row>
    <row r="20" spans="1:13" x14ac:dyDescent="0.25">
      <c r="L20">
        <v>2011</v>
      </c>
      <c r="M20">
        <v>0.50865544283770536</v>
      </c>
    </row>
    <row r="21" spans="1:13" x14ac:dyDescent="0.25">
      <c r="A21" t="s">
        <v>53</v>
      </c>
      <c r="L21">
        <v>2012</v>
      </c>
      <c r="M21">
        <v>0.49526667695181276</v>
      </c>
    </row>
    <row r="22" spans="1:13" x14ac:dyDescent="0.25">
      <c r="A22" t="s">
        <v>48</v>
      </c>
      <c r="L22">
        <v>2013</v>
      </c>
      <c r="M22">
        <v>0.49239194109215118</v>
      </c>
    </row>
    <row r="23" spans="1:13" x14ac:dyDescent="0.25">
      <c r="A23" s="2" t="s">
        <v>43</v>
      </c>
      <c r="L23">
        <v>2014</v>
      </c>
      <c r="M23">
        <v>0.5040057784052312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Aubry</dc:creator>
  <cp:lastModifiedBy>cafarema</cp:lastModifiedBy>
  <cp:lastPrinted>2015-05-20T18:26:28Z</cp:lastPrinted>
  <dcterms:created xsi:type="dcterms:W3CDTF">2011-04-28T14:01:58Z</dcterms:created>
  <dcterms:modified xsi:type="dcterms:W3CDTF">2015-10-08T15:16:29Z</dcterms:modified>
</cp:coreProperties>
</file>