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5 Globalization and automation/Data download/"/>
    </mc:Choice>
  </mc:AlternateContent>
  <xr:revisionPtr revIDLastSave="0" documentId="13_ncr:1_{14867941-5FF7-0E4C-A2E4-BC936526218E}" xr6:coauthVersionLast="36" xr6:coauthVersionMax="36" xr10:uidLastSave="{00000000-0000-0000-0000-000000000000}"/>
  <bookViews>
    <workbookView xWindow="16380" yWindow="1020" windowWidth="30160" windowHeight="22660" xr2:uid="{00000000-000D-0000-FFFF-FFFF00000000}"/>
  </bookViews>
  <sheets>
    <sheet name="Figure 1" sheetId="3" r:id="rId1"/>
    <sheet name="Figure 2a" sheetId="4" r:id="rId2"/>
    <sheet name="Figure 2b" sheetId="5" r:id="rId3"/>
    <sheet name="Figure 3" sheetId="6" r:id="rId4"/>
    <sheet name="Figure 4" sheetId="7" r:id="rId5"/>
    <sheet name="Figure 5" sheetId="8" r:id="rId6"/>
  </sheets>
  <externalReferences>
    <externalReference r:id="rId7"/>
    <externalReference r:id="rId8"/>
  </externalReferences>
  <calcPr calcId="181029"/>
</workbook>
</file>

<file path=xl/calcChain.xml><?xml version="1.0" encoding="utf-8"?>
<calcChain xmlns="http://schemas.openxmlformats.org/spreadsheetml/2006/main">
  <c r="C29" i="8" l="1"/>
  <c r="B29" i="8"/>
  <c r="C28" i="8"/>
  <c r="B28" i="8"/>
  <c r="C27" i="8"/>
  <c r="B27" i="8"/>
  <c r="C29" i="7"/>
  <c r="B29" i="7"/>
  <c r="C28" i="7"/>
  <c r="B28" i="7"/>
  <c r="C29" i="6"/>
  <c r="B29" i="6"/>
  <c r="C28" i="6"/>
  <c r="B28" i="6"/>
  <c r="A28" i="5" l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sharedStrings.xml><?xml version="1.0" encoding="utf-8"?>
<sst xmlns="http://schemas.openxmlformats.org/spreadsheetml/2006/main" count="52" uniqueCount="28">
  <si>
    <t xml:space="preserve">   </t>
  </si>
  <si>
    <t>Ages 26-34</t>
  </si>
  <si>
    <t>Year</t>
  </si>
  <si>
    <t>Ages 35-49</t>
  </si>
  <si>
    <t>Ages 50-62</t>
  </si>
  <si>
    <t>Narrow definition</t>
  </si>
  <si>
    <t>Broad definition</t>
  </si>
  <si>
    <r>
      <t xml:space="preserve">Figure 1. </t>
    </r>
    <r>
      <rPr>
        <i/>
        <sz val="12"/>
        <rFont val="Times New Roman"/>
        <family val="1"/>
      </rPr>
      <t>Percentage of Workers in Nontraditional Jobs, by Age and Definition, 1998-2012</t>
    </r>
  </si>
  <si>
    <t xml:space="preserve"> </t>
  </si>
  <si>
    <t>* When using these data, please cite the Center for Retirement Research at Boston College.</t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</si>
  <si>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from U.S. Census Bureau, </t>
    </r>
    <r>
      <rPr>
        <i/>
        <sz val="10"/>
        <color rgb="FF2C2728"/>
        <rFont val="Times New Roman"/>
        <family val="1"/>
      </rPr>
      <t xml:space="preserve">Survey of Income and Program Participation </t>
    </r>
    <r>
      <rPr>
        <sz val="10"/>
        <color rgb="FF2C2728"/>
        <rFont val="Times New Roman"/>
        <family val="1"/>
      </rPr>
      <t>(SIPP) (1996- 2008 panels). </t>
    </r>
  </si>
  <si>
    <t>Figure 2a. Import Penetration Ratio for Goods from China to the United States, 1993-2007 </t>
  </si>
  <si>
    <t>Note: The import penetration ratio is U.S. spending on goods from China relative to all U.S. spending on goods. </t>
  </si>
  <si>
    <r>
      <t xml:space="preserve">Source: </t>
    </r>
    <r>
      <rPr>
        <sz val="10"/>
        <color rgb="FF2C2728"/>
        <rFont val="Times New Roman"/>
        <family val="1"/>
      </rPr>
      <t>Autor, Dorn, and Hanson (2013). </t>
    </r>
  </si>
  <si>
    <t>Ratio</t>
  </si>
  <si>
    <r>
      <t xml:space="preserve">Figure X. </t>
    </r>
    <r>
      <rPr>
        <i/>
        <sz val="12"/>
        <color theme="1"/>
        <rFont val="Times New Roman"/>
        <family val="1"/>
      </rPr>
      <t>Industrial Robots in the United States and Europe, 1993-2014</t>
    </r>
  </si>
  <si>
    <r>
      <t xml:space="preserve">Source: </t>
    </r>
    <r>
      <rPr>
        <sz val="10"/>
        <color theme="1"/>
        <rFont val="Times New Roman"/>
        <family val="1"/>
      </rPr>
      <t>Acemoglu and Restrepo (2017).</t>
    </r>
  </si>
  <si>
    <r>
      <t xml:space="preserve">Figure 2b. </t>
    </r>
    <r>
      <rPr>
        <i/>
        <sz val="12"/>
        <color theme="1"/>
        <rFont val="Times New Roman"/>
        <family val="1"/>
      </rPr>
      <t>Industrial Robots per 1,000 Workers in the United States, 1993-2014 </t>
    </r>
  </si>
  <si>
    <t>Static model</t>
  </si>
  <si>
    <t>Dynamic model</t>
  </si>
  <si>
    <r>
      <t xml:space="preserve">Figure 3. </t>
    </r>
    <r>
      <rPr>
        <i/>
        <sz val="12"/>
        <color theme="1"/>
        <rFont val="Times New Roman"/>
        <family val="1"/>
      </rPr>
      <t>Association of Trade with Nontraditional Jobs by Definition and Model Type </t>
    </r>
  </si>
  <si>
    <t>Note: Solid bars are significant at the 10-percent level. </t>
  </si>
  <si>
    <r>
      <t xml:space="preserve">Source: </t>
    </r>
    <r>
      <rPr>
        <sz val="10"/>
        <color rgb="FF2C2728"/>
        <rFont val="Times New Roman"/>
        <family val="1"/>
      </rPr>
      <t>Rutledge, Wettstein, and King (2019). </t>
    </r>
  </si>
  <si>
    <r>
      <t xml:space="preserve">Figure 4. </t>
    </r>
    <r>
      <rPr>
        <i/>
        <sz val="12"/>
        <color theme="1"/>
        <rFont val="Times New Roman"/>
        <family val="1"/>
      </rPr>
      <t>Association of Automation with Nontraditional Jobs by Definition and Model Type</t>
    </r>
  </si>
  <si>
    <r>
      <t xml:space="preserve">Source: </t>
    </r>
    <r>
      <rPr>
        <sz val="10"/>
        <color rgb="FF2C2728"/>
        <rFont val="Times New Roman"/>
        <family val="1"/>
      </rPr>
      <t>Rutledge, Wettstein, and King (2019</t>
    </r>
    <r>
      <rPr>
        <i/>
        <sz val="10"/>
        <color rgb="FF2C2728"/>
        <rFont val="Times New Roman"/>
        <family val="1"/>
      </rPr>
      <t>).</t>
    </r>
  </si>
  <si>
    <r>
      <t xml:space="preserve">Figure 5. </t>
    </r>
    <r>
      <rPr>
        <i/>
        <sz val="12"/>
        <color theme="1"/>
        <rFont val="Times New Roman"/>
        <family val="1"/>
      </rPr>
      <t>Association of Automation with Nontraditional Jobs in Static Model by Definition and Age Group</t>
    </r>
  </si>
  <si>
    <t>Note: Solid bars are significant at least at the 10-percent level. </t>
  </si>
  <si>
    <r>
      <t xml:space="preserve">Source: </t>
    </r>
    <r>
      <rPr>
        <sz val="10"/>
        <color rgb="FF2C2728"/>
        <rFont val="Times New Roman"/>
        <family val="1"/>
      </rPr>
      <t>Rutledge, Wettstein, and King (2019).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</si>
</sst>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%"/>
    <numFmt numFmtId="170" formatCode="0.0"/>
  </numFmts>
  <fonts count="15">
    <font>
      <sz val="11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9"/>
      <color rgb="FF2C2728"/>
      <name val="ScalaOT"/>
    </font>
    <font>
      <i/>
      <sz val="9"/>
      <color rgb="FF2C2728"/>
      <name val="ScalaOT"/>
    </font>
    <font>
      <i/>
      <sz val="10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1"/>
    <xf numFmtId="0" fontId="14" fillId="0" borderId="1"/>
  </cellStyleXfs>
  <cellXfs count="60"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4" xfId="0" applyNumberFormat="1" applyFont="1" applyBorder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1" applyFont="1" applyAlignment="1">
      <alignment horizontal="left"/>
    </xf>
    <xf numFmtId="0" fontId="10" fillId="0" borderId="1" xfId="1" applyFont="1"/>
    <xf numFmtId="0" fontId="12" fillId="0" borderId="1" xfId="1" applyFont="1" applyAlignment="1">
      <alignment horizontal="left"/>
    </xf>
    <xf numFmtId="0" fontId="10" fillId="0" borderId="0" xfId="0" applyFont="1"/>
    <xf numFmtId="0" fontId="5" fillId="0" borderId="0" xfId="0" applyFont="1"/>
    <xf numFmtId="0" fontId="9" fillId="0" borderId="0" xfId="0" applyFont="1"/>
    <xf numFmtId="0" fontId="10" fillId="0" borderId="1" xfId="1" applyFont="1" applyAlignment="1">
      <alignment horizontal="center"/>
    </xf>
    <xf numFmtId="0" fontId="10" fillId="0" borderId="1" xfId="1" applyFont="1" applyBorder="1" applyAlignment="1">
      <alignment horizontal="left"/>
    </xf>
    <xf numFmtId="9" fontId="10" fillId="0" borderId="1" xfId="1" applyNumberFormat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9" fontId="10" fillId="0" borderId="4" xfId="1" applyNumberFormat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2" xfId="1" applyFont="1" applyBorder="1" applyAlignment="1">
      <alignment horizontal="center"/>
    </xf>
    <xf numFmtId="0" fontId="13" fillId="0" borderId="1" xfId="1" applyFont="1" applyAlignment="1">
      <alignment horizontal="left"/>
    </xf>
    <xf numFmtId="0" fontId="10" fillId="0" borderId="2" xfId="1" applyFont="1" applyBorder="1"/>
    <xf numFmtId="170" fontId="10" fillId="0" borderId="1" xfId="1" applyNumberFormat="1" applyFont="1" applyBorder="1" applyAlignment="1">
      <alignment horizontal="center"/>
    </xf>
    <xf numFmtId="170" fontId="10" fillId="0" borderId="4" xfId="1" applyNumberFormat="1" applyFont="1" applyBorder="1" applyAlignment="1">
      <alignment horizontal="center"/>
    </xf>
    <xf numFmtId="0" fontId="14" fillId="0" borderId="1" xfId="2"/>
    <xf numFmtId="0" fontId="14" fillId="0" borderId="1" xfId="2" applyFill="1"/>
    <xf numFmtId="2" fontId="14" fillId="0" borderId="1" xfId="2" applyNumberFormat="1" applyFill="1"/>
    <xf numFmtId="2" fontId="14" fillId="0" borderId="1" xfId="2" applyNumberFormat="1"/>
    <xf numFmtId="0" fontId="14" fillId="0" borderId="1" xfId="2" applyAlignment="1">
      <alignment vertical="center"/>
    </xf>
    <xf numFmtId="0" fontId="14" fillId="0" borderId="1" xfId="2" applyFill="1" applyAlignment="1">
      <alignment vertical="center"/>
    </xf>
    <xf numFmtId="0" fontId="10" fillId="0" borderId="1" xfId="2" applyFont="1"/>
    <xf numFmtId="0" fontId="10" fillId="0" borderId="1" xfId="2" applyFont="1" applyBorder="1"/>
    <xf numFmtId="0" fontId="10" fillId="2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4" xfId="2" applyFont="1" applyBorder="1"/>
    <xf numFmtId="0" fontId="10" fillId="0" borderId="4" xfId="2" applyFont="1" applyFill="1" applyBorder="1" applyAlignment="1">
      <alignment horizontal="center"/>
    </xf>
    <xf numFmtId="0" fontId="10" fillId="0" borderId="2" xfId="2" applyFont="1" applyBorder="1"/>
    <xf numFmtId="0" fontId="10" fillId="0" borderId="2" xfId="2" applyFont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2" fontId="10" fillId="0" borderId="1" xfId="2" applyNumberFormat="1" applyFont="1" applyFill="1" applyAlignment="1">
      <alignment horizontal="center"/>
    </xf>
    <xf numFmtId="2" fontId="10" fillId="0" borderId="1" xfId="2" applyNumberFormat="1" applyFont="1" applyFill="1" applyBorder="1" applyAlignment="1">
      <alignment horizontal="center"/>
    </xf>
    <xf numFmtId="2" fontId="10" fillId="2" borderId="1" xfId="2" applyNumberFormat="1" applyFont="1" applyFill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0" fontId="10" fillId="0" borderId="4" xfId="2" applyFont="1" applyBorder="1" applyAlignment="1">
      <alignment vertical="center"/>
    </xf>
    <xf numFmtId="2" fontId="10" fillId="0" borderId="4" xfId="2" applyNumberFormat="1" applyFont="1" applyBorder="1" applyAlignment="1">
      <alignment horizontal="center"/>
    </xf>
    <xf numFmtId="2" fontId="10" fillId="2" borderId="4" xfId="2" applyNumberFormat="1" applyFont="1" applyFill="1" applyBorder="1" applyAlignment="1">
      <alignment horizontal="center"/>
    </xf>
  </cellXfs>
  <cellStyles count="3">
    <cellStyle name="Normal" xfId="0" builtinId="0"/>
    <cellStyle name="Normal 2" xfId="1" xr:uid="{552FD393-219C-1B46-B096-EA3F4BCD2B79}"/>
    <cellStyle name="Normal 3" xfId="2" xr:uid="{20F2AEFE-E65F-7344-916F-11280F3B5BC4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6359205099362581E-2"/>
          <c:w val="0.75359711286089237"/>
          <c:h val="0.88668978877640292"/>
        </c:manualLayout>
      </c:layout>
      <c:lineChart>
        <c:grouping val="standard"/>
        <c:varyColors val="0"/>
        <c:ser>
          <c:idx val="6"/>
          <c:order val="0"/>
          <c:tx>
            <c:strRef>
              <c:f>'Figure 1'!$B$26</c:f>
              <c:strCache>
                <c:ptCount val="1"/>
                <c:pt idx="0">
                  <c:v>Ages 26-34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1'!$A$27:$A$30</c:f>
              <c:numCache>
                <c:formatCode>0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1'!$B$27:$B$30</c:f>
              <c:numCache>
                <c:formatCode>0.00000%</c:formatCode>
                <c:ptCount val="4"/>
                <c:pt idx="0">
                  <c:v>4.1723735630512238E-2</c:v>
                </c:pt>
                <c:pt idx="1">
                  <c:v>5.9982005506753922E-2</c:v>
                </c:pt>
                <c:pt idx="2">
                  <c:v>5.7183060795068741E-2</c:v>
                </c:pt>
                <c:pt idx="3">
                  <c:v>8.5524871945381165E-2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27-E544-A32B-4A0655B1DBFE}"/>
            </c:ext>
          </c:extLst>
        </c:ser>
        <c:ser>
          <c:idx val="7"/>
          <c:order val="1"/>
          <c:tx>
            <c:strRef>
              <c:f>'Figure 1'!$C$26</c:f>
              <c:strCache>
                <c:ptCount val="1"/>
                <c:pt idx="0">
                  <c:v>Ages 35-49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1'!$A$27:$A$30</c:f>
              <c:numCache>
                <c:formatCode>0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1'!$C$27:$C$30</c:f>
              <c:numCache>
                <c:formatCode>0.00000%</c:formatCode>
                <c:ptCount val="4"/>
                <c:pt idx="0">
                  <c:v>4.6948440372943878E-2</c:v>
                </c:pt>
                <c:pt idx="1">
                  <c:v>5.7396121323108673E-2</c:v>
                </c:pt>
                <c:pt idx="2">
                  <c:v>4.7724068164825439E-2</c:v>
                </c:pt>
                <c:pt idx="3">
                  <c:v>7.648710161447525E-2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027-E544-A32B-4A0655B1DBFE}"/>
            </c:ext>
          </c:extLst>
        </c:ser>
        <c:ser>
          <c:idx val="8"/>
          <c:order val="2"/>
          <c:tx>
            <c:strRef>
              <c:f>'Figure 1'!$D$26</c:f>
              <c:strCache>
                <c:ptCount val="1"/>
                <c:pt idx="0">
                  <c:v>Ages 50-62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1'!$A$27:$A$30</c:f>
              <c:numCache>
                <c:formatCode>0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1'!$D$27:$D$30</c:f>
              <c:numCache>
                <c:formatCode>0.00000%</c:formatCode>
                <c:ptCount val="4"/>
                <c:pt idx="0">
                  <c:v>5.5603884160518646E-2</c:v>
                </c:pt>
                <c:pt idx="1">
                  <c:v>6.0025006532669067E-2</c:v>
                </c:pt>
                <c:pt idx="2">
                  <c:v>5.1217973232269287E-2</c:v>
                </c:pt>
                <c:pt idx="3">
                  <c:v>6.9575324654579163E-2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27-E544-A32B-4A0655B1DBFE}"/>
            </c:ext>
          </c:extLst>
        </c:ser>
        <c:ser>
          <c:idx val="0"/>
          <c:order val="3"/>
          <c:tx>
            <c:strRef>
              <c:f>'Figure 1'!$G$26</c:f>
              <c:strCache>
                <c:ptCount val="1"/>
                <c:pt idx="0">
                  <c:v>Ages 26-34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'Figure 1'!$G$27:$G$30</c:f>
              <c:numCache>
                <c:formatCode>0.00000%</c:formatCode>
                <c:ptCount val="4"/>
                <c:pt idx="0">
                  <c:v>0.16649235785007477</c:v>
                </c:pt>
                <c:pt idx="1">
                  <c:v>0.18419083952903748</c:v>
                </c:pt>
                <c:pt idx="2">
                  <c:v>0.18640494346618652</c:v>
                </c:pt>
                <c:pt idx="3">
                  <c:v>0.22248174250125885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4-5248-9262-C333420B4145}"/>
            </c:ext>
          </c:extLst>
        </c:ser>
        <c:ser>
          <c:idx val="10"/>
          <c:order val="4"/>
          <c:tx>
            <c:strRef>
              <c:f>'Figure 1'!$H$26</c:f>
              <c:strCache>
                <c:ptCount val="1"/>
                <c:pt idx="0">
                  <c:v>Ages 35-49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val>
            <c:numRef>
              <c:f>'Figure 1'!$H$27:$H$30</c:f>
              <c:numCache>
                <c:formatCode>0.00000%</c:formatCode>
                <c:ptCount val="4"/>
                <c:pt idx="0">
                  <c:v>0.13726209104061127</c:v>
                </c:pt>
                <c:pt idx="1">
                  <c:v>0.15694130957126617</c:v>
                </c:pt>
                <c:pt idx="2">
                  <c:v>0.13550524413585663</c:v>
                </c:pt>
                <c:pt idx="3">
                  <c:v>0.195874884724617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027-E544-A32B-4A0655B1DBFE}"/>
            </c:ext>
          </c:extLst>
        </c:ser>
        <c:ser>
          <c:idx val="11"/>
          <c:order val="5"/>
          <c:tx>
            <c:strRef>
              <c:f>'Figure 1'!$I$26</c:f>
              <c:strCache>
                <c:ptCount val="1"/>
                <c:pt idx="0">
                  <c:v>Ages 50-62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'Figure 1'!$I$27:$I$30</c:f>
              <c:numCache>
                <c:formatCode>0.00000%</c:formatCode>
                <c:ptCount val="4"/>
                <c:pt idx="0">
                  <c:v>0.14932112395763397</c:v>
                </c:pt>
                <c:pt idx="1">
                  <c:v>0.16327786445617676</c:v>
                </c:pt>
                <c:pt idx="2">
                  <c:v>0.13765905797481537</c:v>
                </c:pt>
                <c:pt idx="3">
                  <c:v>0.17062194645404816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027-E544-A32B-4A0655B1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478928"/>
        <c:axId val="658479256"/>
      </c:lineChart>
      <c:catAx>
        <c:axId val="6584789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8479256"/>
        <c:crosses val="autoZero"/>
        <c:auto val="1"/>
        <c:lblAlgn val="ctr"/>
        <c:lblOffset val="100"/>
        <c:noMultiLvlLbl val="0"/>
      </c:catAx>
      <c:valAx>
        <c:axId val="658479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847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337270341207348"/>
          <c:y val="6.101049868766404E-2"/>
          <c:w val="0.22959755030621173"/>
          <c:h val="0.1742569678790151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32643842717147E-2"/>
          <c:y val="1.692361703194744E-2"/>
          <c:w val="0.93499874159565666"/>
          <c:h val="0.9455592502796064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2a'!$A$26:$A$40</c:f>
              <c:numCache>
                <c:formatCode>General</c:formatCode>
                <c:ptCount val="15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</c:numCache>
            </c:numRef>
          </c:cat>
          <c:val>
            <c:numRef>
              <c:f>'Figure 2a'!$A$26:$A$40</c:f>
              <c:numCache>
                <c:formatCode>General</c:formatCode>
                <c:ptCount val="15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24A-A0FD-8DB35FA52881}"/>
            </c:ext>
          </c:extLst>
        </c:ser>
        <c:ser>
          <c:idx val="1"/>
          <c:order val="1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2a'!$A$26:$A$40</c:f>
              <c:numCache>
                <c:formatCode>General</c:formatCode>
                <c:ptCount val="15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</c:numCache>
            </c:numRef>
          </c:cat>
          <c:val>
            <c:numRef>
              <c:f>'Figure 2a'!$B$26:$B$40</c:f>
              <c:numCache>
                <c:formatCode>0%</c:formatCode>
                <c:ptCount val="15"/>
                <c:pt idx="0">
                  <c:v>1.0500000000000001E-2</c:v>
                </c:pt>
                <c:pt idx="1">
                  <c:v>1.2E-2</c:v>
                </c:pt>
                <c:pt idx="2">
                  <c:v>1.2800000000000001E-2</c:v>
                </c:pt>
                <c:pt idx="3">
                  <c:v>1.38E-2</c:v>
                </c:pt>
                <c:pt idx="4">
                  <c:v>1.54E-2</c:v>
                </c:pt>
                <c:pt idx="5">
                  <c:v>1.7000000000000001E-2</c:v>
                </c:pt>
                <c:pt idx="6">
                  <c:v>1.8499999999999999E-2</c:v>
                </c:pt>
                <c:pt idx="7">
                  <c:v>2.0500000000000001E-2</c:v>
                </c:pt>
                <c:pt idx="8">
                  <c:v>2.2499999999999999E-2</c:v>
                </c:pt>
                <c:pt idx="9">
                  <c:v>2.5999999999999999E-2</c:v>
                </c:pt>
                <c:pt idx="10">
                  <c:v>3.0499999999999999E-2</c:v>
                </c:pt>
                <c:pt idx="11">
                  <c:v>3.5000000000000003E-2</c:v>
                </c:pt>
                <c:pt idx="12">
                  <c:v>3.95E-2</c:v>
                </c:pt>
                <c:pt idx="13">
                  <c:v>4.3499999999999997E-2</c:v>
                </c:pt>
                <c:pt idx="14">
                  <c:v>4.6399999999999997E-2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24A-A0FD-8DB35FA5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974000"/>
        <c:axId val="1013672000"/>
      </c:lineChart>
      <c:catAx>
        <c:axId val="1049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36720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013672000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997400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58488236915593E-2"/>
          <c:y val="1.2664479857081735E-2"/>
          <c:w val="0.91701902887139108"/>
          <c:h val="0.94555925027960641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2b'!$A$27:$A$48</c:f>
              <c:numCache>
                <c:formatCode>General</c:formatCode>
                <c:ptCount val="2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</c:numCache>
            </c:numRef>
          </c:cat>
          <c:val>
            <c:numRef>
              <c:f>'Figure 2b'!$B$27:$B$48</c:f>
              <c:numCache>
                <c:formatCode>0.0</c:formatCode>
                <c:ptCount val="22"/>
                <c:pt idx="0">
                  <c:v>0.32</c:v>
                </c:pt>
                <c:pt idx="1">
                  <c:v>0.36</c:v>
                </c:pt>
                <c:pt idx="2">
                  <c:v>0.43</c:v>
                </c:pt>
                <c:pt idx="3">
                  <c:v>0.47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0.68500000000000005</c:v>
                </c:pt>
                <c:pt idx="8">
                  <c:v>0.74</c:v>
                </c:pt>
                <c:pt idx="9">
                  <c:v>0.79</c:v>
                </c:pt>
                <c:pt idx="10">
                  <c:v>0.85</c:v>
                </c:pt>
                <c:pt idx="11">
                  <c:v>0.95</c:v>
                </c:pt>
                <c:pt idx="12">
                  <c:v>1.07</c:v>
                </c:pt>
                <c:pt idx="13">
                  <c:v>1.1499999999999999</c:v>
                </c:pt>
                <c:pt idx="14">
                  <c:v>1.22</c:v>
                </c:pt>
                <c:pt idx="15">
                  <c:v>1.28</c:v>
                </c:pt>
                <c:pt idx="16">
                  <c:v>1.27</c:v>
                </c:pt>
                <c:pt idx="17">
                  <c:v>1.31</c:v>
                </c:pt>
                <c:pt idx="18">
                  <c:v>1.4</c:v>
                </c:pt>
                <c:pt idx="19">
                  <c:v>1.5</c:v>
                </c:pt>
                <c:pt idx="20">
                  <c:v>1.65</c:v>
                </c:pt>
                <c:pt idx="2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C-2D4A-99ED-7853D799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974000"/>
        <c:axId val="1013672000"/>
      </c:lineChart>
      <c:catAx>
        <c:axId val="1049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367200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13672000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99740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25349956255468"/>
          <c:y val="1.5873015873015872E-2"/>
          <c:w val="0.65850331715269272"/>
          <c:h val="0.82592207224096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3'!$A$29</c:f>
              <c:strCache>
                <c:ptCount val="1"/>
                <c:pt idx="0">
                  <c:v>Dynamic model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F-BE45-A61F-0DF663C6B91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F-BE45-A61F-0DF663C6B9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3'!$B$27:$C$27</c:f>
              <c:strCache>
                <c:ptCount val="2"/>
                <c:pt idx="0">
                  <c:v>Broad definition</c:v>
                </c:pt>
                <c:pt idx="1">
                  <c:v>Narrow definition</c:v>
                </c:pt>
              </c:strCache>
            </c:strRef>
          </c:cat>
          <c:val>
            <c:numRef>
              <c:f>'Figure 3'!$B$29:$C$29</c:f>
              <c:numCache>
                <c:formatCode>General</c:formatCode>
                <c:ptCount val="2"/>
                <c:pt idx="0">
                  <c:v>-0.22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0F-BE45-A61F-0DF663C6B914}"/>
            </c:ext>
          </c:extLst>
        </c:ser>
        <c:ser>
          <c:idx val="1"/>
          <c:order val="1"/>
          <c:tx>
            <c:strRef>
              <c:f>'Figure 3'!$A$28</c:f>
              <c:strCache>
                <c:ptCount val="1"/>
                <c:pt idx="0">
                  <c:v>Static model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00F-BE45-A61F-0DF663C6B91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3'!$B$27:$C$27</c:f>
              <c:strCache>
                <c:ptCount val="2"/>
                <c:pt idx="0">
                  <c:v>Broad definition</c:v>
                </c:pt>
                <c:pt idx="1">
                  <c:v>Narrow definition</c:v>
                </c:pt>
              </c:strCache>
            </c:strRef>
          </c:cat>
          <c:val>
            <c:numRef>
              <c:f>'Figure 3'!$B$28:$C$28</c:f>
              <c:numCache>
                <c:formatCode>General</c:formatCode>
                <c:ptCount val="2"/>
                <c:pt idx="0">
                  <c:v>-0.79</c:v>
                </c:pt>
                <c:pt idx="1">
                  <c:v>-0.44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0F-BE45-A61F-0DF663C6B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76454943"/>
        <c:axId val="676456623"/>
      </c:barChart>
      <c:catAx>
        <c:axId val="676454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456623"/>
        <c:crosses val="autoZero"/>
        <c:auto val="1"/>
        <c:lblAlgn val="ctr"/>
        <c:lblOffset val="100"/>
        <c:noMultiLvlLbl val="0"/>
      </c:catAx>
      <c:valAx>
        <c:axId val="676456623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454943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817857499283626"/>
          <c:y val="0.37223758826561937"/>
          <c:w val="0.29147254680828188"/>
          <c:h val="0.137960687172312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25349956255468"/>
          <c:y val="1.5873015873015872E-2"/>
          <c:w val="0.68191316710411198"/>
          <c:h val="0.825747406574178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4'!$A$29</c:f>
              <c:strCache>
                <c:ptCount val="1"/>
                <c:pt idx="0">
                  <c:v>Dynamic model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4-DF4B-A733-0BE1EFC061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4'!$B$27:$C$27</c:f>
              <c:strCache>
                <c:ptCount val="2"/>
                <c:pt idx="0">
                  <c:v>Broad definition</c:v>
                </c:pt>
                <c:pt idx="1">
                  <c:v>Narrow definition</c:v>
                </c:pt>
              </c:strCache>
            </c:strRef>
          </c:cat>
          <c:val>
            <c:numRef>
              <c:f>'Figure 4'!$B$29:$C$29</c:f>
              <c:numCache>
                <c:formatCode>General</c:formatCode>
                <c:ptCount val="2"/>
                <c:pt idx="0">
                  <c:v>0.61</c:v>
                </c:pt>
                <c:pt idx="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4-DF4B-A733-0BE1EFC061A5}"/>
            </c:ext>
          </c:extLst>
        </c:ser>
        <c:ser>
          <c:idx val="1"/>
          <c:order val="1"/>
          <c:tx>
            <c:strRef>
              <c:f>'Figure 4'!$A$28</c:f>
              <c:strCache>
                <c:ptCount val="1"/>
                <c:pt idx="0">
                  <c:v>Static model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CA4-DF4B-A733-0BE1EFC061A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CA4-DF4B-A733-0BE1EFC061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4'!$B$27:$C$27</c:f>
              <c:strCache>
                <c:ptCount val="2"/>
                <c:pt idx="0">
                  <c:v>Broad definition</c:v>
                </c:pt>
                <c:pt idx="1">
                  <c:v>Narrow definition</c:v>
                </c:pt>
              </c:strCache>
            </c:strRef>
          </c:cat>
          <c:val>
            <c:numRef>
              <c:f>'Figure 4'!$B$28:$C$28</c:f>
              <c:numCache>
                <c:formatCode>General</c:formatCode>
                <c:ptCount val="2"/>
                <c:pt idx="0">
                  <c:v>0.57000000000000006</c:v>
                </c:pt>
                <c:pt idx="1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A4-DF4B-A733-0BE1EFC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676454943"/>
        <c:axId val="676456623"/>
      </c:barChart>
      <c:catAx>
        <c:axId val="676454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ScalaOT-Regular" panose="02010504040101020104" pitchFamily="2" charset="77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456623"/>
        <c:crosses val="autoZero"/>
        <c:auto val="1"/>
        <c:lblAlgn val="ctr"/>
        <c:lblOffset val="100"/>
        <c:noMultiLvlLbl val="0"/>
      </c:catAx>
      <c:valAx>
        <c:axId val="676456623"/>
        <c:scaling>
          <c:orientation val="minMax"/>
          <c:max val="1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ScalaOT-Regular" panose="02010504040101020104" pitchFamily="2" charset="77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ScalaOT-Regular" panose="02010504040101020104" pitchFamily="2" charset="77"/>
                  </a:rPr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ScalaOT-Regular" panose="02010504040101020104" pitchFamily="2" charset="77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6454943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1187398844283004"/>
          <c:y val="0.36590401920607268"/>
          <c:w val="0.30640738871619272"/>
          <c:h val="0.137333762120452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ScalaOT-Regular" panose="02010504040101020104" pitchFamily="2" charset="77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48600174978127"/>
          <c:y val="1.984126984126984E-2"/>
          <c:w val="0.74727799650043747"/>
          <c:h val="0.833683914510686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5'!$B$26</c:f>
              <c:strCache>
                <c:ptCount val="1"/>
                <c:pt idx="0">
                  <c:v>Broad definition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60-3D4B-9ADE-8E04A3093A00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60-3D4B-9ADE-8E04A3093A00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60-3D4B-9ADE-8E04A3093A00}"/>
              </c:ext>
            </c:extLst>
          </c:dPt>
          <c:dLbls>
            <c:dLbl>
              <c:idx val="0"/>
              <c:layout>
                <c:manualLayout>
                  <c:x val="-1.610618985126859E-2"/>
                  <c:y val="1.56230471045600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7852055315232"/>
                      <c:h val="6.52461988357084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460-3D4B-9ADE-8E04A3093A00}"/>
                </c:ext>
              </c:extLst>
            </c:dLbl>
            <c:dLbl>
              <c:idx val="1"/>
              <c:layout>
                <c:manualLayout>
                  <c:x val="-1.1049723756906077E-2"/>
                  <c:y val="-7.1242685781510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35359116022103E-2"/>
                      <c:h val="6.9132110250069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460-3D4B-9ADE-8E04A3093A00}"/>
                </c:ext>
              </c:extLst>
            </c:dLbl>
            <c:dLbl>
              <c:idx val="2"/>
              <c:layout>
                <c:manualLayout>
                  <c:x val="-2.7624309392265192E-3"/>
                  <c:y val="7.77201913997406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60-3D4B-9ADE-8E04A3093A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5'!$A$27:$A$29</c:f>
              <c:strCache>
                <c:ptCount val="3"/>
                <c:pt idx="0">
                  <c:v>Ages 50-62</c:v>
                </c:pt>
                <c:pt idx="1">
                  <c:v>Ages 35-49</c:v>
                </c:pt>
                <c:pt idx="2">
                  <c:v>Ages 26-34</c:v>
                </c:pt>
              </c:strCache>
            </c:strRef>
          </c:cat>
          <c:val>
            <c:numRef>
              <c:f>'Figure 5'!$B$27:$B$29</c:f>
              <c:numCache>
                <c:formatCode>0.00</c:formatCode>
                <c:ptCount val="3"/>
                <c:pt idx="0">
                  <c:v>0.27</c:v>
                </c:pt>
                <c:pt idx="1">
                  <c:v>0.70000000000000007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60-3D4B-9ADE-8E04A3093A00}"/>
            </c:ext>
          </c:extLst>
        </c:ser>
        <c:ser>
          <c:idx val="1"/>
          <c:order val="1"/>
          <c:tx>
            <c:strRef>
              <c:f>'Figure 5'!$C$26</c:f>
              <c:strCache>
                <c:ptCount val="1"/>
                <c:pt idx="0">
                  <c:v>Narrow definition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460-3D4B-9ADE-8E04A3093A00}"/>
              </c:ext>
            </c:extLst>
          </c:dPt>
          <c:dLbls>
            <c:dLbl>
              <c:idx val="1"/>
              <c:layout>
                <c:manualLayout>
                  <c:x val="-5.5248618784531399E-3"/>
                  <c:y val="-7.7720191399741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60-3D4B-9ADE-8E04A3093A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5'!$A$27:$A$29</c:f>
              <c:strCache>
                <c:ptCount val="3"/>
                <c:pt idx="0">
                  <c:v>Ages 50-62</c:v>
                </c:pt>
                <c:pt idx="1">
                  <c:v>Ages 35-49</c:v>
                </c:pt>
                <c:pt idx="2">
                  <c:v>Ages 26-34</c:v>
                </c:pt>
              </c:strCache>
            </c:strRef>
          </c:cat>
          <c:val>
            <c:numRef>
              <c:f>'Figure 5'!$C$27:$C$29</c:f>
              <c:numCache>
                <c:formatCode>0.00</c:formatCode>
                <c:ptCount val="3"/>
                <c:pt idx="0">
                  <c:v>1.02</c:v>
                </c:pt>
                <c:pt idx="1">
                  <c:v>0.04</c:v>
                </c:pt>
                <c:pt idx="2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60-3D4B-9ADE-8E04A309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9439631"/>
        <c:axId val="789441311"/>
      </c:barChart>
      <c:catAx>
        <c:axId val="7894396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9441311"/>
        <c:crosses val="autoZero"/>
        <c:auto val="1"/>
        <c:lblAlgn val="ctr"/>
        <c:lblOffset val="100"/>
        <c:noMultiLvlLbl val="0"/>
      </c:catAx>
      <c:valAx>
        <c:axId val="789441311"/>
        <c:scaling>
          <c:orientation val="minMax"/>
          <c:max val="2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9439631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1518263342082236"/>
          <c:y val="0.3814973128358955"/>
          <c:w val="0.32420669291338583"/>
          <c:h val="0.1360258092738407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673100</xdr:colOff>
      <xdr:row>18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0.80973</cdr:x>
      <cdr:y>0.60119</cdr:y>
    </cdr:from>
    <cdr:to>
      <cdr:x>1</cdr:x>
      <cdr:y>0.78571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931D207-7FF2-7048-B244-282E4B89A2B6}"/>
            </a:ext>
          </a:extLst>
        </cdr:cNvPr>
        <cdr:cNvSpPr txBox="1"/>
      </cdr:nvSpPr>
      <cdr:spPr>
        <a:xfrm xmlns:a="http://schemas.openxmlformats.org/drawingml/2006/main">
          <a:off x="3702075" y="1924060"/>
          <a:ext cx="869925" cy="590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Narrow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definition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0.80366</cdr:x>
      <cdr:y>0.21825</cdr:y>
    </cdr:from>
    <cdr:to>
      <cdr:x>1</cdr:x>
      <cdr:y>0.35516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A8FADF9-A709-EF45-9187-A8671C72654F}"/>
            </a:ext>
          </a:extLst>
        </cdr:cNvPr>
        <cdr:cNvSpPr txBox="1"/>
      </cdr:nvSpPr>
      <cdr:spPr>
        <a:xfrm xmlns:a="http://schemas.openxmlformats.org/drawingml/2006/main">
          <a:off x="3209925" y="698487"/>
          <a:ext cx="784225" cy="438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Broad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definition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0.78056</cdr:x>
      <cdr:y>0.11508</cdr:y>
    </cdr:from>
    <cdr:to>
      <cdr:x>0.83333</cdr:x>
      <cdr:y>0.42857</cdr:y>
    </cdr:to>
    <cdr:sp macro="" textlink="">
      <cdr:nvSpPr>
        <cdr:cNvPr id="5" name="Right Brace 4">
          <a:extLst xmlns:a="http://schemas.openxmlformats.org/drawingml/2006/main">
            <a:ext uri="{FF2B5EF4-FFF2-40B4-BE49-F238E27FC236}">
              <a16:creationId xmlns:a16="http://schemas.microsoft.com/office/drawing/2014/main" id="{182F19A6-4564-7146-B286-34C129BDDFFA}"/>
            </a:ext>
          </a:extLst>
        </cdr:cNvPr>
        <cdr:cNvSpPr/>
      </cdr:nvSpPr>
      <cdr:spPr>
        <a:xfrm xmlns:a="http://schemas.openxmlformats.org/drawingml/2006/main">
          <a:off x="3568700" y="368300"/>
          <a:ext cx="241300" cy="1003300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0.78056</cdr:x>
      <cdr:y>0.59524</cdr:y>
    </cdr:from>
    <cdr:to>
      <cdr:x>0.83333</cdr:x>
      <cdr:y>0.76984</cdr:y>
    </cdr:to>
    <cdr:sp macro="" textlink="">
      <cdr:nvSpPr>
        <cdr:cNvPr id="6" name="Right Brace 5">
          <a:extLst xmlns:a="http://schemas.openxmlformats.org/drawingml/2006/main">
            <a:ext uri="{FF2B5EF4-FFF2-40B4-BE49-F238E27FC236}">
              <a16:creationId xmlns:a16="http://schemas.microsoft.com/office/drawing/2014/main" id="{5091C0FA-712F-8042-9980-A29F9DF15370}"/>
            </a:ext>
          </a:extLst>
        </cdr:cNvPr>
        <cdr:cNvSpPr/>
      </cdr:nvSpPr>
      <cdr:spPr>
        <a:xfrm xmlns:a="http://schemas.openxmlformats.org/drawingml/2006/main">
          <a:off x="3568700" y="1905000"/>
          <a:ext cx="241300" cy="558800"/>
        </a:xfrm>
        <a:prstGeom xmlns:a="http://schemas.openxmlformats.org/drawingml/2006/main" prst="righ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2</xdr:row>
      <xdr:rowOff>31750</xdr:rowOff>
    </xdr:from>
    <xdr:to>
      <xdr:col>5</xdr:col>
      <xdr:colOff>402166</xdr:colOff>
      <xdr:row>17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7863A4-EA4E-444C-8AC3-74A8B0BE1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381000</xdr:colOff>
      <xdr:row>18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AA4419-6913-BA4A-812F-07A15FD54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85724</xdr:rowOff>
    </xdr:from>
    <xdr:to>
      <xdr:col>3</xdr:col>
      <xdr:colOff>939800</xdr:colOff>
      <xdr:row>19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5DE118-D93A-CF41-9774-D2AE843E6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14817</xdr:colOff>
      <xdr:row>2</xdr:row>
      <xdr:rowOff>67734</xdr:rowOff>
    </xdr:from>
    <xdr:to>
      <xdr:col>4</xdr:col>
      <xdr:colOff>230716</xdr:colOff>
      <xdr:row>19</xdr:row>
      <xdr:rowOff>29634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0B00B0-C8B0-9F40-AD08-024C57B0D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194733</xdr:colOff>
      <xdr:row>18</xdr:row>
      <xdr:rowOff>122767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C54D9B-1312-FD4A-B3D8-ADC26B993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Publications/Issues_in_Brief/IB_20-5%20Globalization%20and%20automation/Sloan%201_brief%20figures_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Publications/Issues_in_Brief/IB_20-5%20Globalization%20and%20automation/Brief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 paper figure"/>
      <sheetName val="Acemoglu paper figure"/>
      <sheetName val="WP Figure 1"/>
      <sheetName val="WP Table 4"/>
    </sheetNames>
    <sheetDataSet>
      <sheetData sheetId="0">
        <row r="32">
          <cell r="A32">
            <v>1993</v>
          </cell>
          <cell r="B32">
            <v>1.0500000000000001E-2</v>
          </cell>
        </row>
        <row r="33">
          <cell r="A33">
            <v>1994</v>
          </cell>
          <cell r="B33">
            <v>1.2E-2</v>
          </cell>
        </row>
        <row r="34">
          <cell r="A34">
            <v>1995</v>
          </cell>
          <cell r="B34">
            <v>1.2800000000000001E-2</v>
          </cell>
        </row>
        <row r="35">
          <cell r="A35">
            <v>1996</v>
          </cell>
          <cell r="B35">
            <v>1.38E-2</v>
          </cell>
        </row>
        <row r="36">
          <cell r="A36">
            <v>1997</v>
          </cell>
          <cell r="B36">
            <v>1.54E-2</v>
          </cell>
        </row>
        <row r="37">
          <cell r="A37">
            <v>1998</v>
          </cell>
          <cell r="B37">
            <v>1.7000000000000001E-2</v>
          </cell>
        </row>
        <row r="38">
          <cell r="A38">
            <v>1999</v>
          </cell>
          <cell r="B38">
            <v>1.8499999999999999E-2</v>
          </cell>
        </row>
        <row r="39">
          <cell r="A39">
            <v>2000</v>
          </cell>
          <cell r="B39">
            <v>2.0500000000000001E-2</v>
          </cell>
        </row>
        <row r="40">
          <cell r="A40">
            <v>2001</v>
          </cell>
          <cell r="B40">
            <v>2.2499999999999999E-2</v>
          </cell>
        </row>
        <row r="41">
          <cell r="A41">
            <v>2002</v>
          </cell>
          <cell r="B41">
            <v>2.5999999999999999E-2</v>
          </cell>
        </row>
        <row r="42">
          <cell r="A42">
            <v>2003</v>
          </cell>
          <cell r="B42">
            <v>3.0499999999999999E-2</v>
          </cell>
        </row>
        <row r="43">
          <cell r="A43">
            <v>2004</v>
          </cell>
          <cell r="B43">
            <v>3.5000000000000003E-2</v>
          </cell>
        </row>
        <row r="44">
          <cell r="A44">
            <v>2005</v>
          </cell>
          <cell r="B44">
            <v>3.95E-2</v>
          </cell>
        </row>
        <row r="45">
          <cell r="A45">
            <v>2006</v>
          </cell>
          <cell r="B45">
            <v>4.3499999999999997E-2</v>
          </cell>
        </row>
        <row r="46">
          <cell r="A46">
            <v>2007</v>
          </cell>
          <cell r="B46">
            <v>4.6399999999999997E-2</v>
          </cell>
        </row>
      </sheetData>
      <sheetData sheetId="1">
        <row r="33">
          <cell r="A33">
            <v>1993</v>
          </cell>
          <cell r="B33">
            <v>0.32</v>
          </cell>
        </row>
        <row r="34">
          <cell r="A34">
            <v>1994</v>
          </cell>
          <cell r="B34">
            <v>0.36</v>
          </cell>
        </row>
        <row r="35">
          <cell r="A35">
            <v>1995</v>
          </cell>
          <cell r="B35">
            <v>0.43</v>
          </cell>
        </row>
        <row r="36">
          <cell r="A36">
            <v>1996</v>
          </cell>
          <cell r="B36">
            <v>0.47</v>
          </cell>
        </row>
        <row r="37">
          <cell r="A37">
            <v>1997</v>
          </cell>
          <cell r="B37">
            <v>0.51</v>
          </cell>
        </row>
        <row r="38">
          <cell r="A38">
            <v>1998</v>
          </cell>
          <cell r="B38">
            <v>0.55000000000000004</v>
          </cell>
        </row>
        <row r="39">
          <cell r="A39">
            <v>1999</v>
          </cell>
          <cell r="B39">
            <v>0.62</v>
          </cell>
        </row>
        <row r="40">
          <cell r="A40">
            <v>2000</v>
          </cell>
          <cell r="B40">
            <v>0.68500000000000005</v>
          </cell>
        </row>
        <row r="41">
          <cell r="A41">
            <v>2001</v>
          </cell>
          <cell r="B41">
            <v>0.74</v>
          </cell>
        </row>
        <row r="42">
          <cell r="A42">
            <v>2002</v>
          </cell>
          <cell r="B42">
            <v>0.79</v>
          </cell>
        </row>
        <row r="43">
          <cell r="A43">
            <v>2003</v>
          </cell>
          <cell r="B43">
            <v>0.85</v>
          </cell>
        </row>
        <row r="44">
          <cell r="A44">
            <v>2004</v>
          </cell>
          <cell r="B44">
            <v>0.95</v>
          </cell>
        </row>
        <row r="45">
          <cell r="A45">
            <v>2005</v>
          </cell>
          <cell r="B45">
            <v>1.07</v>
          </cell>
        </row>
        <row r="46">
          <cell r="A46">
            <v>2006</v>
          </cell>
          <cell r="B46">
            <v>1.1499999999999999</v>
          </cell>
        </row>
        <row r="47">
          <cell r="A47">
            <v>2007</v>
          </cell>
          <cell r="B47">
            <v>1.22</v>
          </cell>
        </row>
        <row r="48">
          <cell r="A48">
            <v>2008</v>
          </cell>
          <cell r="B48">
            <v>1.28</v>
          </cell>
        </row>
        <row r="49">
          <cell r="A49">
            <v>2009</v>
          </cell>
          <cell r="B49">
            <v>1.27</v>
          </cell>
        </row>
        <row r="50">
          <cell r="A50">
            <v>2010</v>
          </cell>
          <cell r="B50">
            <v>1.31</v>
          </cell>
        </row>
        <row r="51">
          <cell r="A51">
            <v>2011</v>
          </cell>
          <cell r="B51">
            <v>1.4</v>
          </cell>
        </row>
        <row r="52">
          <cell r="A52">
            <v>2012</v>
          </cell>
          <cell r="B52">
            <v>1.5</v>
          </cell>
        </row>
        <row r="53">
          <cell r="A53">
            <v>2013</v>
          </cell>
          <cell r="B53">
            <v>1.65</v>
          </cell>
        </row>
        <row r="54">
          <cell r="A54">
            <v>2014</v>
          </cell>
          <cell r="B54">
            <v>1.8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figures"/>
      <sheetName val="Sheet1"/>
    </sheetNames>
    <sheetDataSet>
      <sheetData sheetId="0">
        <row r="3">
          <cell r="C3" t="str">
            <v>Broad definition</v>
          </cell>
          <cell r="D3" t="str">
            <v>Narrow definition</v>
          </cell>
        </row>
        <row r="4">
          <cell r="B4" t="str">
            <v>Static model</v>
          </cell>
          <cell r="C4">
            <v>-0.79</v>
          </cell>
          <cell r="D4">
            <v>-0.44</v>
          </cell>
        </row>
        <row r="5">
          <cell r="B5" t="str">
            <v>Dynamic model</v>
          </cell>
          <cell r="C5">
            <v>-0.22</v>
          </cell>
          <cell r="D5">
            <v>0.13</v>
          </cell>
        </row>
        <row r="10">
          <cell r="C10" t="str">
            <v>Broad definition</v>
          </cell>
          <cell r="D10" t="str">
            <v>Narrow definition</v>
          </cell>
        </row>
        <row r="11">
          <cell r="B11" t="str">
            <v>Static model</v>
          </cell>
          <cell r="C11">
            <v>0.57000000000000006</v>
          </cell>
          <cell r="D11">
            <v>0.66</v>
          </cell>
        </row>
        <row r="12">
          <cell r="B12" t="str">
            <v>Dynamic model</v>
          </cell>
          <cell r="C12">
            <v>0.61</v>
          </cell>
          <cell r="D12">
            <v>0.18</v>
          </cell>
        </row>
        <row r="45">
          <cell r="C45" t="str">
            <v>Trade</v>
          </cell>
          <cell r="D45" t="str">
            <v>Automation</v>
          </cell>
        </row>
        <row r="46">
          <cell r="A46" t="str">
            <v>Broad definition</v>
          </cell>
          <cell r="B46" t="str">
            <v>Ages 50-62</v>
          </cell>
          <cell r="C46">
            <v>-0.01</v>
          </cell>
          <cell r="D46">
            <v>0.27</v>
          </cell>
        </row>
        <row r="47">
          <cell r="B47" t="str">
            <v>Ages 35-49</v>
          </cell>
          <cell r="C47">
            <v>-0.9900000000000001</v>
          </cell>
          <cell r="D47">
            <v>0.70000000000000007</v>
          </cell>
        </row>
        <row r="48">
          <cell r="B48" t="str">
            <v>Ages 26-34</v>
          </cell>
          <cell r="C48">
            <v>-1.4000000000000001</v>
          </cell>
          <cell r="D48">
            <v>1</v>
          </cell>
        </row>
        <row r="49">
          <cell r="A49" t="str">
            <v>Narrow definition</v>
          </cell>
          <cell r="B49" t="str">
            <v>Ages 50-62</v>
          </cell>
          <cell r="C49">
            <v>-0.89999999999999991</v>
          </cell>
          <cell r="D49">
            <v>1.02</v>
          </cell>
        </row>
        <row r="50">
          <cell r="B50" t="str">
            <v>Ages 35-49</v>
          </cell>
          <cell r="C50">
            <v>-0.09</v>
          </cell>
          <cell r="D50">
            <v>0.04</v>
          </cell>
        </row>
        <row r="51">
          <cell r="B51" t="str">
            <v>Ages 26-34</v>
          </cell>
          <cell r="C51">
            <v>-0.52</v>
          </cell>
          <cell r="D51">
            <v>2.16</v>
          </cell>
        </row>
        <row r="63">
          <cell r="C63" t="str">
            <v>Broad definition</v>
          </cell>
          <cell r="D63" t="str">
            <v>Narrow definition</v>
          </cell>
        </row>
        <row r="64">
          <cell r="B64" t="str">
            <v>Ages 50-62</v>
          </cell>
          <cell r="C64">
            <v>0.27</v>
          </cell>
          <cell r="D64">
            <v>1.02</v>
          </cell>
        </row>
        <row r="65">
          <cell r="B65" t="str">
            <v>Ages 35-49</v>
          </cell>
          <cell r="C65">
            <v>0.70000000000000007</v>
          </cell>
          <cell r="D65">
            <v>0.04</v>
          </cell>
        </row>
        <row r="66">
          <cell r="B66" t="str">
            <v>Ages 26-34</v>
          </cell>
          <cell r="C66">
            <v>1</v>
          </cell>
          <cell r="D66">
            <v>2.16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/>
  </sheetViews>
  <sheetFormatPr baseColWidth="10" defaultColWidth="8.83203125" defaultRowHeight="15"/>
  <cols>
    <col min="1" max="1" width="8.83203125" style="6"/>
    <col min="2" max="4" width="10.5" bestFit="1" customWidth="1"/>
    <col min="5" max="5" width="2" customWidth="1"/>
    <col min="6" max="6" width="8.83203125" style="6"/>
    <col min="7" max="9" width="10.5" bestFit="1" customWidth="1"/>
  </cols>
  <sheetData>
    <row r="1" spans="1:3" ht="16">
      <c r="A1" s="7" t="s">
        <v>7</v>
      </c>
    </row>
    <row r="2" spans="1:3">
      <c r="A2" s="5" t="s">
        <v>0</v>
      </c>
    </row>
    <row r="3" spans="1:3">
      <c r="C3" s="3" t="s">
        <v>0</v>
      </c>
    </row>
    <row r="21" spans="1:10">
      <c r="A21" s="20" t="s">
        <v>10</v>
      </c>
    </row>
    <row r="22" spans="1:10">
      <c r="A22" s="19" t="s">
        <v>9</v>
      </c>
    </row>
    <row r="23" spans="1:10">
      <c r="A23" s="11"/>
    </row>
    <row r="25" spans="1:10" ht="16">
      <c r="A25" s="17" t="s">
        <v>5</v>
      </c>
      <c r="B25" s="17"/>
      <c r="C25" s="17"/>
      <c r="D25" s="17"/>
      <c r="E25" s="12"/>
      <c r="F25" s="17" t="s">
        <v>6</v>
      </c>
      <c r="G25" s="17"/>
      <c r="H25" s="17"/>
      <c r="I25" s="17"/>
      <c r="J25" s="4"/>
    </row>
    <row r="26" spans="1:10" ht="16">
      <c r="A26" s="18" t="s">
        <v>2</v>
      </c>
      <c r="B26" s="16" t="s">
        <v>1</v>
      </c>
      <c r="C26" s="16" t="s">
        <v>3</v>
      </c>
      <c r="D26" s="16" t="s">
        <v>4</v>
      </c>
      <c r="E26" s="16"/>
      <c r="F26" s="18" t="s">
        <v>2</v>
      </c>
      <c r="G26" s="16" t="s">
        <v>1</v>
      </c>
      <c r="H26" s="16" t="s">
        <v>3</v>
      </c>
      <c r="I26" s="16" t="s">
        <v>4</v>
      </c>
      <c r="J26" s="4"/>
    </row>
    <row r="27" spans="1:10" ht="16">
      <c r="A27" s="8">
        <v>1998</v>
      </c>
      <c r="B27" s="10">
        <v>4.1723735630512238E-2</v>
      </c>
      <c r="C27" s="10">
        <v>4.6948440372943878E-2</v>
      </c>
      <c r="D27" s="10">
        <v>5.5603884160518646E-2</v>
      </c>
      <c r="E27" s="13"/>
      <c r="F27" s="8">
        <v>1998</v>
      </c>
      <c r="G27" s="10">
        <v>0.16649235785007477</v>
      </c>
      <c r="H27" s="10">
        <v>0.13726209104061127</v>
      </c>
      <c r="I27" s="10">
        <v>0.14932112395763397</v>
      </c>
      <c r="J27" s="4"/>
    </row>
    <row r="28" spans="1:10" ht="16">
      <c r="A28" s="8">
        <v>2003</v>
      </c>
      <c r="B28" s="10">
        <v>5.9982005506753922E-2</v>
      </c>
      <c r="C28" s="10">
        <v>5.7396121323108673E-2</v>
      </c>
      <c r="D28" s="10">
        <v>6.0025006532669067E-2</v>
      </c>
      <c r="E28" s="13"/>
      <c r="F28" s="8">
        <v>2003</v>
      </c>
      <c r="G28" s="10">
        <v>0.18419083952903748</v>
      </c>
      <c r="H28" s="10">
        <v>0.15694130957126617</v>
      </c>
      <c r="I28" s="10">
        <v>0.16327786445617676</v>
      </c>
      <c r="J28" s="4"/>
    </row>
    <row r="29" spans="1:10" ht="16">
      <c r="A29" s="8">
        <v>2006</v>
      </c>
      <c r="B29" s="10">
        <v>5.7183060795068741E-2</v>
      </c>
      <c r="C29" s="10">
        <v>4.7724068164825439E-2</v>
      </c>
      <c r="D29" s="10">
        <v>5.1217973232269287E-2</v>
      </c>
      <c r="E29" s="13"/>
      <c r="F29" s="8">
        <v>2006</v>
      </c>
      <c r="G29" s="10">
        <v>0.18640494346618652</v>
      </c>
      <c r="H29" s="10">
        <v>0.13550524413585663</v>
      </c>
      <c r="I29" s="10">
        <v>0.13765905797481537</v>
      </c>
      <c r="J29" s="4"/>
    </row>
    <row r="30" spans="1:10" ht="16">
      <c r="A30" s="14">
        <v>2012</v>
      </c>
      <c r="B30" s="15">
        <v>8.5524871945381165E-2</v>
      </c>
      <c r="C30" s="15">
        <v>7.648710161447525E-2</v>
      </c>
      <c r="D30" s="15">
        <v>6.9575324654579163E-2</v>
      </c>
      <c r="E30" s="16"/>
      <c r="F30" s="14">
        <v>2012</v>
      </c>
      <c r="G30" s="15">
        <v>0.22248174250125885</v>
      </c>
      <c r="H30" s="15">
        <v>0.195874884724617</v>
      </c>
      <c r="I30" s="15">
        <v>0.17062194645404816</v>
      </c>
      <c r="J30" s="4"/>
    </row>
    <row r="31" spans="1:10">
      <c r="B31" s="2"/>
      <c r="G31" s="2"/>
    </row>
    <row r="32" spans="1:10">
      <c r="B32" s="2"/>
      <c r="F32" s="5"/>
      <c r="G32" s="2"/>
    </row>
    <row r="33" spans="1:7">
      <c r="A33" s="9"/>
    </row>
    <row r="34" spans="1:7">
      <c r="A34" s="9"/>
    </row>
    <row r="35" spans="1:7">
      <c r="A35" s="9"/>
    </row>
    <row r="36" spans="1:7">
      <c r="A36" s="9"/>
    </row>
    <row r="37" spans="1:7">
      <c r="A37" s="9"/>
      <c r="B37" s="1"/>
      <c r="G37" s="2"/>
    </row>
    <row r="38" spans="1:7">
      <c r="A38" s="9"/>
      <c r="B38" s="1"/>
      <c r="F38" s="5"/>
      <c r="G38" s="2"/>
    </row>
    <row r="39" spans="1:7">
      <c r="A39" s="9"/>
    </row>
    <row r="40" spans="1:7">
      <c r="A40" s="9"/>
    </row>
    <row r="41" spans="1:7">
      <c r="A41" s="9"/>
    </row>
    <row r="42" spans="1:7">
      <c r="A42" s="9"/>
    </row>
    <row r="43" spans="1:7">
      <c r="F43" s="5" t="s">
        <v>8</v>
      </c>
    </row>
  </sheetData>
  <mergeCells count="2">
    <mergeCell ref="A25:D25"/>
    <mergeCell ref="F25:I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ADCB-6012-5548-B4DA-AE56BAA207A5}">
  <dimension ref="A1:B40"/>
  <sheetViews>
    <sheetView zoomScaleNormal="100" workbookViewId="0"/>
  </sheetViews>
  <sheetFormatPr baseColWidth="10" defaultColWidth="11" defaultRowHeight="16"/>
  <cols>
    <col min="1" max="1" width="11" style="21"/>
    <col min="2" max="2" width="11" style="27"/>
    <col min="3" max="16384" width="11" style="22"/>
  </cols>
  <sheetData>
    <row r="1" spans="1:1">
      <c r="A1" s="24" t="s">
        <v>11</v>
      </c>
    </row>
    <row r="20" spans="1:2">
      <c r="A20" s="26" t="s">
        <v>12</v>
      </c>
    </row>
    <row r="21" spans="1:2">
      <c r="A21" s="20" t="s">
        <v>13</v>
      </c>
    </row>
    <row r="22" spans="1:2">
      <c r="A22" s="19" t="s">
        <v>9</v>
      </c>
    </row>
    <row r="25" spans="1:2">
      <c r="A25" s="32" t="s">
        <v>2</v>
      </c>
      <c r="B25" s="33" t="s">
        <v>14</v>
      </c>
    </row>
    <row r="26" spans="1:2">
      <c r="A26" s="28">
        <v>1993</v>
      </c>
      <c r="B26" s="29">
        <v>1.0500000000000001E-2</v>
      </c>
    </row>
    <row r="27" spans="1:2">
      <c r="A27" s="28">
        <v>1994</v>
      </c>
      <c r="B27" s="29">
        <v>1.2E-2</v>
      </c>
    </row>
    <row r="28" spans="1:2">
      <c r="A28" s="28">
        <v>1995</v>
      </c>
      <c r="B28" s="29">
        <v>1.2800000000000001E-2</v>
      </c>
    </row>
    <row r="29" spans="1:2">
      <c r="A29" s="28">
        <v>1996</v>
      </c>
      <c r="B29" s="29">
        <v>1.38E-2</v>
      </c>
    </row>
    <row r="30" spans="1:2">
      <c r="A30" s="28">
        <v>1997</v>
      </c>
      <c r="B30" s="29">
        <v>1.54E-2</v>
      </c>
    </row>
    <row r="31" spans="1:2">
      <c r="A31" s="28">
        <v>1998</v>
      </c>
      <c r="B31" s="29">
        <v>1.7000000000000001E-2</v>
      </c>
    </row>
    <row r="32" spans="1:2">
      <c r="A32" s="28">
        <v>1999</v>
      </c>
      <c r="B32" s="29">
        <v>1.8499999999999999E-2</v>
      </c>
    </row>
    <row r="33" spans="1:2">
      <c r="A33" s="28">
        <v>2000</v>
      </c>
      <c r="B33" s="29">
        <v>2.0500000000000001E-2</v>
      </c>
    </row>
    <row r="34" spans="1:2">
      <c r="A34" s="28">
        <v>2001</v>
      </c>
      <c r="B34" s="29">
        <v>2.2499999999999999E-2</v>
      </c>
    </row>
    <row r="35" spans="1:2">
      <c r="A35" s="28">
        <v>2002</v>
      </c>
      <c r="B35" s="29">
        <v>2.5999999999999999E-2</v>
      </c>
    </row>
    <row r="36" spans="1:2">
      <c r="A36" s="28">
        <v>2003</v>
      </c>
      <c r="B36" s="29">
        <v>3.0499999999999999E-2</v>
      </c>
    </row>
    <row r="37" spans="1:2">
      <c r="A37" s="28">
        <v>2004</v>
      </c>
      <c r="B37" s="29">
        <v>3.5000000000000003E-2</v>
      </c>
    </row>
    <row r="38" spans="1:2">
      <c r="A38" s="28">
        <v>2005</v>
      </c>
      <c r="B38" s="29">
        <v>3.95E-2</v>
      </c>
    </row>
    <row r="39" spans="1:2">
      <c r="A39" s="28">
        <v>2006</v>
      </c>
      <c r="B39" s="29">
        <v>4.3499999999999997E-2</v>
      </c>
    </row>
    <row r="40" spans="1:2">
      <c r="A40" s="30">
        <v>2007</v>
      </c>
      <c r="B40" s="31">
        <v>4.6399999999999997E-2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E57-8397-2B45-AAC4-E0DFDD250449}">
  <dimension ref="A1:B48"/>
  <sheetViews>
    <sheetView topLeftCell="A2" zoomScaleNormal="100" workbookViewId="0">
      <selection activeCell="A2" sqref="A2"/>
    </sheetView>
  </sheetViews>
  <sheetFormatPr baseColWidth="10" defaultColWidth="11" defaultRowHeight="16"/>
  <cols>
    <col min="1" max="1" width="11" style="21"/>
    <col min="2" max="16384" width="11" style="22"/>
  </cols>
  <sheetData>
    <row r="1" spans="1:1">
      <c r="A1" s="21" t="s">
        <v>15</v>
      </c>
    </row>
    <row r="2" spans="1:1">
      <c r="A2" s="24" t="s">
        <v>17</v>
      </c>
    </row>
    <row r="21" spans="1:2">
      <c r="A21" s="23"/>
    </row>
    <row r="22" spans="1:2">
      <c r="A22" s="34" t="s">
        <v>16</v>
      </c>
    </row>
    <row r="23" spans="1:2">
      <c r="A23" s="19" t="s">
        <v>9</v>
      </c>
    </row>
    <row r="26" spans="1:2">
      <c r="A26" s="32" t="s">
        <v>2</v>
      </c>
      <c r="B26" s="35"/>
    </row>
    <row r="27" spans="1:2">
      <c r="A27" s="28">
        <v>1993</v>
      </c>
      <c r="B27" s="36">
        <v>0.32</v>
      </c>
    </row>
    <row r="28" spans="1:2">
      <c r="A28" s="28">
        <f>A27+1</f>
        <v>1994</v>
      </c>
      <c r="B28" s="36">
        <v>0.36</v>
      </c>
    </row>
    <row r="29" spans="1:2">
      <c r="A29" s="28">
        <f t="shared" ref="A29:A48" si="0">A28+1</f>
        <v>1995</v>
      </c>
      <c r="B29" s="36">
        <v>0.43</v>
      </c>
    </row>
    <row r="30" spans="1:2">
      <c r="A30" s="28">
        <f t="shared" si="0"/>
        <v>1996</v>
      </c>
      <c r="B30" s="36">
        <v>0.47</v>
      </c>
    </row>
    <row r="31" spans="1:2">
      <c r="A31" s="28">
        <f t="shared" si="0"/>
        <v>1997</v>
      </c>
      <c r="B31" s="36">
        <v>0.51</v>
      </c>
    </row>
    <row r="32" spans="1:2">
      <c r="A32" s="28">
        <f t="shared" si="0"/>
        <v>1998</v>
      </c>
      <c r="B32" s="36">
        <v>0.55000000000000004</v>
      </c>
    </row>
    <row r="33" spans="1:2">
      <c r="A33" s="28">
        <f t="shared" si="0"/>
        <v>1999</v>
      </c>
      <c r="B33" s="36">
        <v>0.62</v>
      </c>
    </row>
    <row r="34" spans="1:2">
      <c r="A34" s="28">
        <f t="shared" si="0"/>
        <v>2000</v>
      </c>
      <c r="B34" s="36">
        <v>0.68500000000000005</v>
      </c>
    </row>
    <row r="35" spans="1:2">
      <c r="A35" s="28">
        <f t="shared" si="0"/>
        <v>2001</v>
      </c>
      <c r="B35" s="36">
        <v>0.74</v>
      </c>
    </row>
    <row r="36" spans="1:2">
      <c r="A36" s="28">
        <f t="shared" si="0"/>
        <v>2002</v>
      </c>
      <c r="B36" s="36">
        <v>0.79</v>
      </c>
    </row>
    <row r="37" spans="1:2">
      <c r="A37" s="28">
        <f t="shared" si="0"/>
        <v>2003</v>
      </c>
      <c r="B37" s="36">
        <v>0.85</v>
      </c>
    </row>
    <row r="38" spans="1:2">
      <c r="A38" s="28">
        <f t="shared" si="0"/>
        <v>2004</v>
      </c>
      <c r="B38" s="36">
        <v>0.95</v>
      </c>
    </row>
    <row r="39" spans="1:2">
      <c r="A39" s="28">
        <f t="shared" si="0"/>
        <v>2005</v>
      </c>
      <c r="B39" s="36">
        <v>1.07</v>
      </c>
    </row>
    <row r="40" spans="1:2">
      <c r="A40" s="28">
        <f t="shared" si="0"/>
        <v>2006</v>
      </c>
      <c r="B40" s="36">
        <v>1.1499999999999999</v>
      </c>
    </row>
    <row r="41" spans="1:2">
      <c r="A41" s="28">
        <f t="shared" si="0"/>
        <v>2007</v>
      </c>
      <c r="B41" s="36">
        <v>1.22</v>
      </c>
    </row>
    <row r="42" spans="1:2">
      <c r="A42" s="28">
        <f t="shared" si="0"/>
        <v>2008</v>
      </c>
      <c r="B42" s="36">
        <v>1.28</v>
      </c>
    </row>
    <row r="43" spans="1:2">
      <c r="A43" s="28">
        <f t="shared" si="0"/>
        <v>2009</v>
      </c>
      <c r="B43" s="36">
        <v>1.27</v>
      </c>
    </row>
    <row r="44" spans="1:2">
      <c r="A44" s="28">
        <f t="shared" si="0"/>
        <v>2010</v>
      </c>
      <c r="B44" s="36">
        <v>1.31</v>
      </c>
    </row>
    <row r="45" spans="1:2">
      <c r="A45" s="28">
        <f t="shared" si="0"/>
        <v>2011</v>
      </c>
      <c r="B45" s="36">
        <v>1.4</v>
      </c>
    </row>
    <row r="46" spans="1:2">
      <c r="A46" s="28">
        <f t="shared" si="0"/>
        <v>2012</v>
      </c>
      <c r="B46" s="36">
        <v>1.5</v>
      </c>
    </row>
    <row r="47" spans="1:2">
      <c r="A47" s="28">
        <f t="shared" si="0"/>
        <v>2013</v>
      </c>
      <c r="B47" s="36">
        <v>1.65</v>
      </c>
    </row>
    <row r="48" spans="1:2">
      <c r="A48" s="30">
        <f t="shared" si="0"/>
        <v>2014</v>
      </c>
      <c r="B48" s="37">
        <v>1.8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1C7D-885B-DC47-90F4-5AFFAC9DD01B}">
  <dimension ref="A1:F29"/>
  <sheetViews>
    <sheetView zoomScaleNormal="100" workbookViewId="0"/>
  </sheetViews>
  <sheetFormatPr baseColWidth="10" defaultColWidth="8.83203125" defaultRowHeight="15"/>
  <cols>
    <col min="1" max="1" width="17.33203125" style="38" bestFit="1" customWidth="1"/>
    <col min="2" max="2" width="14.83203125" style="38" bestFit="1" customWidth="1"/>
    <col min="3" max="3" width="15.5" style="38" bestFit="1" customWidth="1"/>
    <col min="4" max="4" width="17" style="38" bestFit="1" customWidth="1"/>
    <col min="5" max="5" width="9.83203125" style="39" customWidth="1"/>
    <col min="6" max="6" width="10.33203125" style="39" bestFit="1" customWidth="1"/>
    <col min="7" max="16384" width="8.83203125" style="38"/>
  </cols>
  <sheetData>
    <row r="1" spans="1:1" ht="16">
      <c r="A1" s="24" t="s">
        <v>20</v>
      </c>
    </row>
    <row r="9" spans="1:1" s="39" customFormat="1"/>
    <row r="10" spans="1:1" s="39" customFormat="1"/>
    <row r="11" spans="1:1" s="39" customFormat="1"/>
    <row r="12" spans="1:1" s="39" customFormat="1"/>
    <row r="13" spans="1:1" s="39" customFormat="1"/>
    <row r="14" spans="1:1" s="39" customFormat="1"/>
    <row r="22" spans="1:3">
      <c r="A22" s="26" t="s">
        <v>21</v>
      </c>
    </row>
    <row r="23" spans="1:3">
      <c r="A23" s="20" t="s">
        <v>22</v>
      </c>
    </row>
    <row r="24" spans="1:3">
      <c r="A24" s="19" t="s">
        <v>9</v>
      </c>
    </row>
    <row r="25" spans="1:3">
      <c r="A25" s="25"/>
    </row>
    <row r="27" spans="1:3" ht="16">
      <c r="A27" s="50"/>
      <c r="B27" s="51" t="s">
        <v>6</v>
      </c>
      <c r="C27" s="51" t="s">
        <v>5</v>
      </c>
    </row>
    <row r="28" spans="1:3" ht="16">
      <c r="A28" s="45" t="s">
        <v>18</v>
      </c>
      <c r="B28" s="46">
        <f>-0.0079*100</f>
        <v>-0.79</v>
      </c>
      <c r="C28" s="47">
        <f>-0.0044*100</f>
        <v>-0.44</v>
      </c>
    </row>
    <row r="29" spans="1:3" ht="16">
      <c r="A29" s="48" t="s">
        <v>19</v>
      </c>
      <c r="B29" s="49">
        <f>-0.0022*100</f>
        <v>-0.22</v>
      </c>
      <c r="C29" s="49">
        <f>0.0013*100</f>
        <v>0.13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B220-89AC-6841-9CF6-368369D315A6}">
  <dimension ref="A1:G181"/>
  <sheetViews>
    <sheetView zoomScaleNormal="100" workbookViewId="0"/>
  </sheetViews>
  <sheetFormatPr baseColWidth="10" defaultColWidth="8.83203125" defaultRowHeight="15"/>
  <cols>
    <col min="1" max="1" width="14.83203125" style="38" bestFit="1" customWidth="1"/>
    <col min="2" max="2" width="15.5" style="38" bestFit="1" customWidth="1"/>
    <col min="3" max="3" width="17" style="38" bestFit="1" customWidth="1"/>
    <col min="4" max="4" width="9.83203125" style="38" customWidth="1"/>
    <col min="5" max="5" width="10.33203125" style="38" bestFit="1" customWidth="1"/>
    <col min="6" max="16384" width="8.83203125" style="38"/>
  </cols>
  <sheetData>
    <row r="1" spans="1:7" ht="16">
      <c r="A1" s="24" t="s">
        <v>23</v>
      </c>
      <c r="B1" s="39"/>
      <c r="C1" s="39"/>
      <c r="D1" s="39"/>
      <c r="E1" s="39"/>
      <c r="F1" s="39"/>
      <c r="G1" s="39"/>
    </row>
    <row r="2" spans="1:7">
      <c r="A2" s="39"/>
      <c r="B2" s="39"/>
      <c r="C2" s="39"/>
      <c r="D2" s="39"/>
      <c r="E2" s="39"/>
      <c r="F2" s="39"/>
      <c r="G2" s="39"/>
    </row>
    <row r="3" spans="1:7">
      <c r="A3" s="39"/>
      <c r="B3" s="39"/>
      <c r="C3" s="39"/>
      <c r="D3" s="39"/>
      <c r="E3" s="39"/>
      <c r="F3" s="39"/>
      <c r="G3" s="39"/>
    </row>
    <row r="4" spans="1:7">
      <c r="A4" s="39"/>
      <c r="B4" s="39"/>
      <c r="C4" s="39"/>
      <c r="D4" s="39"/>
      <c r="E4" s="39"/>
      <c r="F4" s="39"/>
      <c r="G4" s="39"/>
    </row>
    <row r="5" spans="1:7">
      <c r="A5" s="39"/>
      <c r="B5" s="39"/>
      <c r="C5" s="39"/>
      <c r="D5" s="39"/>
      <c r="E5" s="39"/>
      <c r="F5" s="39"/>
      <c r="G5" s="39"/>
    </row>
    <row r="6" spans="1:7">
      <c r="A6" s="39"/>
      <c r="B6" s="39"/>
      <c r="C6" s="39"/>
      <c r="D6" s="39"/>
      <c r="E6" s="39"/>
      <c r="F6" s="39"/>
      <c r="G6" s="39"/>
    </row>
    <row r="21" spans="1:4">
      <c r="A21" s="39"/>
      <c r="B21" s="39"/>
      <c r="C21" s="39"/>
      <c r="D21" s="39"/>
    </row>
    <row r="22" spans="1:4">
      <c r="A22" s="26" t="s">
        <v>21</v>
      </c>
      <c r="B22" s="39"/>
      <c r="C22" s="39"/>
      <c r="D22" s="39"/>
    </row>
    <row r="23" spans="1:4">
      <c r="A23" s="20" t="s">
        <v>24</v>
      </c>
      <c r="B23" s="39"/>
      <c r="C23" s="39"/>
      <c r="D23" s="39"/>
    </row>
    <row r="24" spans="1:4">
      <c r="A24" s="19" t="s">
        <v>9</v>
      </c>
      <c r="B24" s="39"/>
      <c r="C24" s="39"/>
      <c r="D24" s="39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 ht="16">
      <c r="A27" s="50"/>
      <c r="B27" s="51" t="s">
        <v>6</v>
      </c>
      <c r="C27" s="51" t="s">
        <v>5</v>
      </c>
      <c r="D27" s="39"/>
    </row>
    <row r="28" spans="1:4" ht="16">
      <c r="A28" s="45" t="s">
        <v>18</v>
      </c>
      <c r="B28" s="47">
        <f>0.0057*100</f>
        <v>0.57000000000000006</v>
      </c>
      <c r="C28" s="46">
        <f>0.0066*100</f>
        <v>0.66</v>
      </c>
      <c r="D28" s="39"/>
    </row>
    <row r="29" spans="1:4" ht="16">
      <c r="A29" s="48" t="s">
        <v>19</v>
      </c>
      <c r="B29" s="52">
        <f>0.0061*100</f>
        <v>0.61</v>
      </c>
      <c r="C29" s="49">
        <f>0.0018*100</f>
        <v>0.18</v>
      </c>
      <c r="D29" s="39"/>
    </row>
    <row r="30" spans="1:4">
      <c r="A30" s="39"/>
      <c r="B30" s="39"/>
      <c r="C30" s="39"/>
      <c r="D30" s="39"/>
    </row>
    <row r="31" spans="1:4">
      <c r="A31" s="39"/>
      <c r="B31" s="39"/>
      <c r="C31" s="39"/>
      <c r="D31" s="39"/>
    </row>
    <row r="32" spans="1:4">
      <c r="A32" s="39"/>
      <c r="B32" s="39"/>
      <c r="C32" s="39"/>
      <c r="D32" s="39"/>
    </row>
    <row r="33" spans="1:4">
      <c r="A33" s="39"/>
      <c r="B33" s="39"/>
      <c r="C33" s="39"/>
      <c r="D33" s="39"/>
    </row>
    <row r="34" spans="1:4">
      <c r="A34" s="39"/>
      <c r="B34" s="39"/>
      <c r="C34" s="39"/>
      <c r="D34" s="39"/>
    </row>
    <row r="35" spans="1:4">
      <c r="A35" s="39"/>
      <c r="B35" s="39"/>
      <c r="C35" s="39"/>
      <c r="D35" s="39"/>
    </row>
    <row r="36" spans="1:4">
      <c r="A36" s="39"/>
      <c r="B36" s="39"/>
      <c r="C36" s="39"/>
      <c r="D36" s="39"/>
    </row>
    <row r="37" spans="1:4">
      <c r="A37" s="39"/>
      <c r="B37" s="39"/>
      <c r="C37" s="39"/>
      <c r="D37" s="39"/>
    </row>
    <row r="38" spans="1:4">
      <c r="A38" s="39"/>
      <c r="B38" s="39"/>
      <c r="C38" s="39"/>
      <c r="D38" s="39"/>
    </row>
    <row r="39" spans="1:4">
      <c r="A39" s="39"/>
      <c r="B39" s="39"/>
      <c r="C39" s="39"/>
      <c r="D39" s="39"/>
    </row>
    <row r="40" spans="1:4">
      <c r="A40" s="39"/>
      <c r="B40" s="40"/>
      <c r="C40" s="40"/>
      <c r="D40" s="39"/>
    </row>
    <row r="41" spans="1:4">
      <c r="A41" s="39"/>
      <c r="B41" s="40"/>
      <c r="C41" s="40"/>
      <c r="D41" s="39"/>
    </row>
    <row r="42" spans="1:4">
      <c r="A42" s="39"/>
      <c r="B42" s="40"/>
      <c r="C42" s="40"/>
      <c r="D42" s="39"/>
    </row>
    <row r="43" spans="1:4">
      <c r="A43" s="39"/>
      <c r="B43" s="40"/>
      <c r="C43" s="40"/>
      <c r="D43" s="39"/>
    </row>
    <row r="44" spans="1:4">
      <c r="A44" s="39"/>
      <c r="B44" s="40"/>
      <c r="C44" s="40"/>
      <c r="D44" s="39"/>
    </row>
    <row r="45" spans="1:4">
      <c r="A45" s="39"/>
      <c r="B45" s="40"/>
      <c r="C45" s="40"/>
      <c r="D45" s="39"/>
    </row>
    <row r="46" spans="1:4">
      <c r="A46" s="39"/>
      <c r="B46" s="39"/>
      <c r="C46" s="39"/>
      <c r="D46" s="39"/>
    </row>
    <row r="47" spans="1:4">
      <c r="A47" s="39"/>
      <c r="B47" s="40"/>
      <c r="C47" s="40"/>
      <c r="D47" s="39"/>
    </row>
    <row r="48" spans="1:4">
      <c r="A48" s="39"/>
      <c r="B48" s="40"/>
      <c r="C48" s="40"/>
      <c r="D48" s="39"/>
    </row>
    <row r="49" spans="1:4">
      <c r="A49" s="43"/>
      <c r="B49" s="40"/>
      <c r="C49" s="40"/>
      <c r="D49" s="39"/>
    </row>
    <row r="50" spans="1:4">
      <c r="A50" s="39"/>
      <c r="B50" s="40"/>
      <c r="C50" s="40"/>
      <c r="D50" s="39"/>
    </row>
    <row r="51" spans="1:4">
      <c r="A51" s="39"/>
      <c r="B51" s="40"/>
      <c r="C51" s="40"/>
      <c r="D51" s="39"/>
    </row>
    <row r="52" spans="1:4">
      <c r="A52" s="43"/>
      <c r="B52" s="40"/>
      <c r="C52" s="40"/>
      <c r="D52" s="39"/>
    </row>
    <row r="53" spans="1:4">
      <c r="A53" s="39"/>
      <c r="B53" s="39"/>
      <c r="C53" s="39"/>
      <c r="D53" s="39"/>
    </row>
    <row r="54" spans="1:4">
      <c r="A54" s="39"/>
      <c r="B54" s="39"/>
      <c r="C54" s="39"/>
      <c r="D54" s="39"/>
    </row>
    <row r="55" spans="1:4">
      <c r="A55" s="39"/>
      <c r="B55" s="39"/>
      <c r="C55" s="39"/>
      <c r="D55" s="39"/>
    </row>
    <row r="56" spans="1:4">
      <c r="A56" s="39"/>
      <c r="B56" s="39"/>
      <c r="C56" s="39"/>
      <c r="D56" s="39"/>
    </row>
    <row r="57" spans="1:4">
      <c r="A57" s="39"/>
      <c r="B57" s="40"/>
      <c r="C57" s="40"/>
      <c r="D57" s="39"/>
    </row>
    <row r="58" spans="1:4">
      <c r="A58" s="39"/>
      <c r="B58" s="43"/>
      <c r="C58" s="39"/>
      <c r="D58" s="39"/>
    </row>
    <row r="59" spans="1:4">
      <c r="A59" s="39"/>
      <c r="B59" s="40"/>
      <c r="C59" s="40"/>
      <c r="D59" s="40"/>
    </row>
    <row r="60" spans="1:4">
      <c r="A60" s="39"/>
      <c r="B60" s="40"/>
      <c r="C60" s="40"/>
      <c r="D60" s="40"/>
    </row>
    <row r="61" spans="1:4">
      <c r="A61" s="39"/>
      <c r="B61" s="40"/>
      <c r="C61" s="40"/>
      <c r="D61" s="40"/>
    </row>
    <row r="62" spans="1:4">
      <c r="A62" s="39"/>
      <c r="B62" s="40"/>
      <c r="C62" s="40"/>
      <c r="D62" s="40"/>
    </row>
    <row r="63" spans="1:4">
      <c r="A63" s="39"/>
      <c r="B63" s="39"/>
      <c r="C63" s="39"/>
      <c r="D63" s="39"/>
    </row>
    <row r="64" spans="1:4">
      <c r="A64" s="39"/>
      <c r="B64" s="39"/>
      <c r="C64" s="39"/>
      <c r="D64" s="39"/>
    </row>
    <row r="65" spans="1:4">
      <c r="A65" s="39"/>
      <c r="B65" s="40"/>
      <c r="C65" s="40"/>
      <c r="D65" s="39"/>
    </row>
    <row r="66" spans="1:4">
      <c r="A66" s="39"/>
      <c r="B66" s="40"/>
      <c r="C66" s="40"/>
      <c r="D66" s="39"/>
    </row>
    <row r="67" spans="1:4">
      <c r="A67" s="43"/>
      <c r="B67" s="40"/>
      <c r="C67" s="40"/>
      <c r="D67" s="39"/>
    </row>
    <row r="68" spans="1:4">
      <c r="A68" s="39"/>
      <c r="B68" s="40"/>
      <c r="C68" s="40"/>
      <c r="D68" s="39"/>
    </row>
    <row r="69" spans="1:4">
      <c r="A69" s="39"/>
      <c r="B69" s="40"/>
      <c r="C69" s="40"/>
      <c r="D69" s="39"/>
    </row>
    <row r="70" spans="1:4">
      <c r="A70" s="43"/>
      <c r="B70" s="40"/>
      <c r="C70" s="40"/>
      <c r="D70" s="39"/>
    </row>
    <row r="71" spans="1:4">
      <c r="A71" s="39"/>
      <c r="B71" s="39"/>
      <c r="C71" s="39"/>
      <c r="D71" s="39"/>
    </row>
    <row r="72" spans="1:4">
      <c r="A72" s="39"/>
      <c r="B72" s="39"/>
      <c r="C72" s="39"/>
      <c r="D72" s="39"/>
    </row>
    <row r="73" spans="1:4">
      <c r="A73" s="39"/>
      <c r="B73" s="39"/>
      <c r="C73" s="39"/>
      <c r="D73" s="39"/>
    </row>
    <row r="74" spans="1:4">
      <c r="A74" s="39"/>
      <c r="B74" s="39"/>
      <c r="C74" s="39"/>
      <c r="D74" s="39"/>
    </row>
    <row r="75" spans="1:4">
      <c r="A75" s="39"/>
      <c r="B75" s="39"/>
      <c r="C75" s="39"/>
      <c r="D75" s="39"/>
    </row>
    <row r="76" spans="1:4">
      <c r="A76" s="39"/>
      <c r="B76" s="39"/>
      <c r="C76" s="39"/>
      <c r="D76" s="39"/>
    </row>
    <row r="77" spans="1:4">
      <c r="A77" s="39"/>
      <c r="B77" s="39"/>
      <c r="C77" s="39"/>
      <c r="D77" s="39"/>
    </row>
    <row r="78" spans="1:4">
      <c r="A78" s="39"/>
      <c r="B78" s="39"/>
      <c r="C78" s="39"/>
      <c r="D78" s="39"/>
    </row>
    <row r="79" spans="1:4">
      <c r="A79" s="39"/>
      <c r="B79" s="39"/>
      <c r="C79" s="39"/>
      <c r="D79" s="39"/>
    </row>
    <row r="80" spans="1:4">
      <c r="A80" s="39"/>
      <c r="B80" s="39"/>
      <c r="C80" s="39"/>
      <c r="D80" s="39"/>
    </row>
    <row r="81" spans="1:4">
      <c r="A81" s="39"/>
      <c r="B81" s="39"/>
      <c r="C81" s="39"/>
      <c r="D81" s="39"/>
    </row>
    <row r="82" spans="1:4">
      <c r="A82" s="39"/>
      <c r="B82" s="39"/>
      <c r="C82" s="39"/>
      <c r="D82" s="39"/>
    </row>
    <row r="83" spans="1:4">
      <c r="A83" s="39"/>
      <c r="B83" s="39"/>
      <c r="C83" s="39"/>
      <c r="D83" s="39"/>
    </row>
    <row r="84" spans="1:4">
      <c r="A84" s="39"/>
      <c r="B84" s="39"/>
      <c r="C84" s="39"/>
      <c r="D84" s="39"/>
    </row>
    <row r="85" spans="1:4">
      <c r="A85" s="39"/>
      <c r="B85" s="39"/>
      <c r="C85" s="39"/>
      <c r="D85" s="39"/>
    </row>
    <row r="86" spans="1:4">
      <c r="A86" s="39"/>
      <c r="B86" s="39"/>
      <c r="C86" s="39"/>
      <c r="D86" s="39"/>
    </row>
    <row r="87" spans="1:4">
      <c r="A87" s="39"/>
      <c r="B87" s="39"/>
      <c r="C87" s="39"/>
      <c r="D87" s="39"/>
    </row>
    <row r="88" spans="1:4">
      <c r="A88" s="39"/>
      <c r="B88" s="39"/>
      <c r="C88" s="39"/>
      <c r="D88" s="39"/>
    </row>
    <row r="89" spans="1:4">
      <c r="A89" s="39"/>
      <c r="B89" s="39"/>
      <c r="C89" s="39"/>
      <c r="D89" s="39"/>
    </row>
    <row r="90" spans="1:4">
      <c r="A90" s="39"/>
      <c r="B90" s="39"/>
      <c r="C90" s="39"/>
      <c r="D90" s="39"/>
    </row>
    <row r="91" spans="1:4">
      <c r="A91" s="39"/>
      <c r="B91" s="39"/>
      <c r="C91" s="39"/>
      <c r="D91" s="39"/>
    </row>
    <row r="92" spans="1:4">
      <c r="A92" s="39"/>
      <c r="B92" s="39"/>
      <c r="C92" s="39"/>
      <c r="D92" s="39"/>
    </row>
    <row r="93" spans="1:4">
      <c r="A93" s="39"/>
      <c r="B93" s="39"/>
      <c r="C93" s="39"/>
      <c r="D93" s="39"/>
    </row>
    <row r="94" spans="1:4">
      <c r="A94" s="39"/>
      <c r="B94" s="39"/>
      <c r="C94" s="39"/>
      <c r="D94" s="39"/>
    </row>
    <row r="95" spans="1:4">
      <c r="A95" s="39"/>
      <c r="B95" s="39"/>
      <c r="C95" s="39"/>
      <c r="D95" s="39"/>
    </row>
    <row r="96" spans="1:4">
      <c r="A96" s="39"/>
      <c r="B96" s="39"/>
      <c r="C96" s="39"/>
      <c r="D96" s="39"/>
    </row>
    <row r="97" spans="1:4">
      <c r="A97" s="39"/>
      <c r="B97" s="39"/>
      <c r="C97" s="39"/>
      <c r="D97" s="39"/>
    </row>
    <row r="98" spans="1:4">
      <c r="A98" s="39"/>
      <c r="B98" s="39"/>
      <c r="C98" s="39"/>
      <c r="D98" s="39"/>
    </row>
    <row r="99" spans="1:4">
      <c r="A99" s="39"/>
      <c r="B99" s="39"/>
      <c r="C99" s="39"/>
      <c r="D99" s="39"/>
    </row>
    <row r="100" spans="1:4">
      <c r="A100" s="39"/>
      <c r="B100" s="39"/>
      <c r="C100" s="39"/>
      <c r="D100" s="39"/>
    </row>
    <row r="101" spans="1:4">
      <c r="A101" s="39"/>
      <c r="B101" s="39"/>
      <c r="C101" s="39"/>
      <c r="D101" s="39"/>
    </row>
    <row r="102" spans="1:4">
      <c r="A102" s="39"/>
      <c r="B102" s="39"/>
      <c r="C102" s="39"/>
      <c r="D102" s="39"/>
    </row>
    <row r="103" spans="1:4">
      <c r="A103" s="39"/>
      <c r="B103" s="39"/>
      <c r="C103" s="39"/>
      <c r="D103" s="39"/>
    </row>
    <row r="104" spans="1:4">
      <c r="A104" s="39"/>
      <c r="B104" s="39"/>
      <c r="C104" s="39"/>
      <c r="D104" s="39"/>
    </row>
    <row r="105" spans="1:4">
      <c r="A105" s="39"/>
      <c r="B105" s="39"/>
      <c r="C105" s="39"/>
      <c r="D105" s="39"/>
    </row>
    <row r="106" spans="1:4">
      <c r="A106" s="39"/>
      <c r="B106" s="39"/>
      <c r="C106" s="39"/>
      <c r="D106" s="39"/>
    </row>
    <row r="107" spans="1:4">
      <c r="A107" s="39"/>
      <c r="B107" s="39"/>
      <c r="C107" s="39"/>
      <c r="D107" s="39"/>
    </row>
    <row r="108" spans="1:4">
      <c r="A108" s="39"/>
      <c r="B108" s="39"/>
      <c r="C108" s="39"/>
      <c r="D108" s="39"/>
    </row>
    <row r="109" spans="1:4">
      <c r="A109" s="39"/>
      <c r="B109" s="39"/>
      <c r="C109" s="39"/>
      <c r="D109" s="39"/>
    </row>
    <row r="110" spans="1:4">
      <c r="A110" s="39"/>
      <c r="B110" s="39"/>
      <c r="C110" s="39"/>
      <c r="D110" s="39"/>
    </row>
    <row r="111" spans="1:4">
      <c r="A111" s="39"/>
      <c r="B111" s="39"/>
      <c r="C111" s="39"/>
      <c r="D111" s="39"/>
    </row>
    <row r="112" spans="1:4">
      <c r="A112" s="39"/>
      <c r="B112" s="39"/>
      <c r="C112" s="39"/>
      <c r="D112" s="39"/>
    </row>
    <row r="113" spans="1:4">
      <c r="A113" s="39"/>
      <c r="B113" s="39"/>
      <c r="C113" s="39"/>
      <c r="D113" s="39"/>
    </row>
    <row r="114" spans="1:4">
      <c r="A114" s="39"/>
      <c r="B114" s="39"/>
      <c r="C114" s="39"/>
      <c r="D114" s="39"/>
    </row>
    <row r="115" spans="1:4">
      <c r="A115" s="39"/>
      <c r="B115" s="39"/>
      <c r="C115" s="39"/>
      <c r="D115" s="39"/>
    </row>
    <row r="116" spans="1:4">
      <c r="A116" s="39"/>
      <c r="B116" s="39"/>
      <c r="C116" s="39"/>
      <c r="D116" s="39"/>
    </row>
    <row r="117" spans="1:4">
      <c r="A117" s="39"/>
      <c r="B117" s="39"/>
      <c r="C117" s="39"/>
      <c r="D117" s="39"/>
    </row>
    <row r="118" spans="1:4">
      <c r="A118" s="39"/>
      <c r="B118" s="39"/>
      <c r="C118" s="39"/>
      <c r="D118" s="39"/>
    </row>
    <row r="119" spans="1:4">
      <c r="A119" s="39"/>
      <c r="B119" s="39"/>
      <c r="C119" s="39"/>
      <c r="D119" s="39"/>
    </row>
    <row r="120" spans="1:4">
      <c r="A120" s="39"/>
      <c r="B120" s="39"/>
      <c r="C120" s="39"/>
      <c r="D120" s="39"/>
    </row>
    <row r="121" spans="1:4">
      <c r="A121" s="39"/>
      <c r="B121" s="39"/>
      <c r="C121" s="39"/>
      <c r="D121" s="39"/>
    </row>
    <row r="122" spans="1:4">
      <c r="A122" s="39"/>
      <c r="B122" s="39"/>
      <c r="C122" s="39"/>
      <c r="D122" s="39"/>
    </row>
    <row r="123" spans="1:4">
      <c r="A123" s="39"/>
      <c r="B123" s="39"/>
      <c r="C123" s="39"/>
      <c r="D123" s="39"/>
    </row>
    <row r="124" spans="1:4">
      <c r="A124" s="39"/>
      <c r="B124" s="39"/>
      <c r="C124" s="39"/>
      <c r="D124" s="39"/>
    </row>
    <row r="125" spans="1:4">
      <c r="A125" s="39"/>
      <c r="B125" s="39"/>
      <c r="C125" s="39"/>
      <c r="D125" s="39"/>
    </row>
    <row r="126" spans="1:4">
      <c r="A126" s="39"/>
      <c r="B126" s="39"/>
      <c r="C126" s="39"/>
      <c r="D126" s="39"/>
    </row>
    <row r="127" spans="1:4">
      <c r="A127" s="39"/>
      <c r="B127" s="39"/>
      <c r="C127" s="39"/>
      <c r="D127" s="39"/>
    </row>
    <row r="128" spans="1:4">
      <c r="A128" s="39"/>
      <c r="B128" s="39"/>
      <c r="C128" s="39"/>
      <c r="D128" s="39"/>
    </row>
    <row r="129" spans="1:4">
      <c r="A129" s="39"/>
      <c r="B129" s="39"/>
      <c r="C129" s="39"/>
      <c r="D129" s="39"/>
    </row>
    <row r="130" spans="1:4">
      <c r="A130" s="39"/>
      <c r="B130" s="39"/>
      <c r="C130" s="39"/>
      <c r="D130" s="39"/>
    </row>
    <row r="131" spans="1:4">
      <c r="A131" s="39"/>
      <c r="B131" s="39"/>
      <c r="C131" s="39"/>
      <c r="D131" s="39"/>
    </row>
    <row r="132" spans="1:4">
      <c r="A132" s="39"/>
      <c r="B132" s="39"/>
      <c r="C132" s="39"/>
      <c r="D132" s="39"/>
    </row>
    <row r="133" spans="1:4">
      <c r="A133" s="39"/>
      <c r="B133" s="39"/>
      <c r="C133" s="39"/>
      <c r="D133" s="39"/>
    </row>
    <row r="134" spans="1:4">
      <c r="A134" s="39"/>
      <c r="B134" s="39"/>
      <c r="C134" s="39"/>
      <c r="D134" s="39"/>
    </row>
    <row r="135" spans="1:4">
      <c r="A135" s="39"/>
      <c r="B135" s="39"/>
      <c r="C135" s="39"/>
      <c r="D135" s="39"/>
    </row>
    <row r="136" spans="1:4">
      <c r="A136" s="39"/>
      <c r="B136" s="39"/>
      <c r="C136" s="39"/>
      <c r="D136" s="39"/>
    </row>
    <row r="137" spans="1:4">
      <c r="A137" s="39"/>
      <c r="B137" s="39"/>
      <c r="C137" s="39"/>
      <c r="D137" s="39"/>
    </row>
    <row r="138" spans="1:4">
      <c r="A138" s="39"/>
      <c r="B138" s="39"/>
      <c r="C138" s="39"/>
      <c r="D138" s="39"/>
    </row>
    <row r="139" spans="1:4">
      <c r="A139" s="39"/>
      <c r="B139" s="39"/>
      <c r="C139" s="39"/>
      <c r="D139" s="39"/>
    </row>
    <row r="140" spans="1:4">
      <c r="A140" s="39"/>
      <c r="B140" s="39"/>
      <c r="C140" s="39"/>
      <c r="D140" s="39"/>
    </row>
    <row r="141" spans="1:4">
      <c r="A141" s="39"/>
      <c r="B141" s="39"/>
      <c r="C141" s="39"/>
      <c r="D141" s="39"/>
    </row>
    <row r="142" spans="1:4">
      <c r="A142" s="39"/>
      <c r="B142" s="39"/>
      <c r="C142" s="39"/>
      <c r="D142" s="39"/>
    </row>
    <row r="143" spans="1:4">
      <c r="A143" s="39"/>
      <c r="B143" s="39"/>
      <c r="C143" s="39"/>
      <c r="D143" s="39"/>
    </row>
    <row r="144" spans="1:4">
      <c r="A144" s="39"/>
      <c r="B144" s="39"/>
      <c r="C144" s="39"/>
      <c r="D144" s="39"/>
    </row>
    <row r="145" spans="1:4">
      <c r="A145" s="39"/>
      <c r="B145" s="39"/>
      <c r="C145" s="39"/>
      <c r="D145" s="39"/>
    </row>
    <row r="146" spans="1:4">
      <c r="A146" s="39"/>
      <c r="B146" s="39"/>
      <c r="C146" s="39"/>
      <c r="D146" s="39"/>
    </row>
    <row r="147" spans="1:4">
      <c r="A147" s="39"/>
      <c r="B147" s="39"/>
      <c r="C147" s="39"/>
      <c r="D147" s="39"/>
    </row>
    <row r="148" spans="1:4">
      <c r="A148" s="39"/>
      <c r="B148" s="39"/>
      <c r="C148" s="39"/>
      <c r="D148" s="39"/>
    </row>
    <row r="149" spans="1:4">
      <c r="A149" s="39"/>
      <c r="B149" s="39"/>
      <c r="C149" s="39"/>
      <c r="D149" s="39"/>
    </row>
    <row r="150" spans="1:4">
      <c r="A150" s="39"/>
      <c r="B150" s="39"/>
      <c r="C150" s="39"/>
      <c r="D150" s="39"/>
    </row>
    <row r="151" spans="1:4">
      <c r="A151" s="39"/>
      <c r="B151" s="39"/>
      <c r="C151" s="39"/>
      <c r="D151" s="39"/>
    </row>
    <row r="152" spans="1:4">
      <c r="A152" s="39"/>
      <c r="B152" s="39"/>
      <c r="C152" s="39"/>
      <c r="D152" s="39"/>
    </row>
    <row r="153" spans="1:4">
      <c r="A153" s="39"/>
      <c r="B153" s="39"/>
      <c r="C153" s="39"/>
      <c r="D153" s="39"/>
    </row>
    <row r="154" spans="1:4">
      <c r="A154" s="39"/>
      <c r="B154" s="39"/>
      <c r="C154" s="39"/>
      <c r="D154" s="39"/>
    </row>
    <row r="155" spans="1:4">
      <c r="A155" s="39"/>
      <c r="B155" s="39"/>
      <c r="C155" s="39"/>
      <c r="D155" s="39"/>
    </row>
    <row r="156" spans="1:4">
      <c r="A156" s="39"/>
      <c r="B156" s="39"/>
      <c r="C156" s="39"/>
      <c r="D156" s="39"/>
    </row>
    <row r="157" spans="1:4">
      <c r="A157" s="39"/>
      <c r="B157" s="39"/>
      <c r="C157" s="39"/>
      <c r="D157" s="39"/>
    </row>
    <row r="158" spans="1:4">
      <c r="A158" s="39"/>
      <c r="B158" s="39"/>
      <c r="C158" s="39"/>
      <c r="D158" s="39"/>
    </row>
    <row r="159" spans="1:4">
      <c r="A159" s="39"/>
      <c r="B159" s="39"/>
      <c r="C159" s="39"/>
      <c r="D159" s="39"/>
    </row>
    <row r="160" spans="1:4">
      <c r="A160" s="39"/>
      <c r="B160" s="39"/>
      <c r="C160" s="39"/>
      <c r="D160" s="39"/>
    </row>
    <row r="161" spans="1:4">
      <c r="A161" s="39"/>
      <c r="B161" s="39"/>
      <c r="C161" s="39"/>
      <c r="D161" s="39"/>
    </row>
    <row r="162" spans="1:4">
      <c r="A162" s="39"/>
      <c r="B162" s="39"/>
      <c r="C162" s="39"/>
      <c r="D162" s="39"/>
    </row>
    <row r="163" spans="1:4">
      <c r="A163" s="39"/>
      <c r="B163" s="39"/>
      <c r="C163" s="39"/>
      <c r="D163" s="39"/>
    </row>
    <row r="164" spans="1:4">
      <c r="A164" s="39"/>
      <c r="B164" s="39"/>
      <c r="C164" s="39"/>
      <c r="D164" s="39"/>
    </row>
    <row r="165" spans="1:4">
      <c r="A165" s="39"/>
      <c r="B165" s="39"/>
      <c r="C165" s="39"/>
      <c r="D165" s="39"/>
    </row>
    <row r="166" spans="1:4">
      <c r="A166" s="39"/>
      <c r="B166" s="39"/>
      <c r="C166" s="39"/>
      <c r="D166" s="39"/>
    </row>
    <row r="167" spans="1:4">
      <c r="A167" s="39"/>
      <c r="B167" s="39"/>
      <c r="C167" s="39"/>
      <c r="D167" s="39"/>
    </row>
    <row r="168" spans="1:4">
      <c r="A168" s="39"/>
      <c r="B168" s="39"/>
      <c r="C168" s="39"/>
      <c r="D168" s="39"/>
    </row>
    <row r="169" spans="1:4">
      <c r="A169" s="39"/>
      <c r="B169" s="39"/>
      <c r="C169" s="39"/>
      <c r="D169" s="39"/>
    </row>
    <row r="170" spans="1:4">
      <c r="A170" s="39"/>
      <c r="B170" s="39"/>
      <c r="C170" s="39"/>
      <c r="D170" s="39"/>
    </row>
    <row r="171" spans="1:4">
      <c r="A171" s="39"/>
      <c r="B171" s="39"/>
      <c r="C171" s="39"/>
      <c r="D171" s="39"/>
    </row>
    <row r="172" spans="1:4">
      <c r="A172" s="39"/>
      <c r="B172" s="39"/>
      <c r="C172" s="39"/>
      <c r="D172" s="39"/>
    </row>
    <row r="173" spans="1:4">
      <c r="A173" s="39"/>
      <c r="B173" s="39"/>
      <c r="C173" s="39"/>
      <c r="D173" s="39"/>
    </row>
    <row r="174" spans="1:4">
      <c r="A174" s="39"/>
      <c r="B174" s="39"/>
      <c r="C174" s="39"/>
      <c r="D174" s="39"/>
    </row>
    <row r="175" spans="1:4">
      <c r="A175" s="39"/>
      <c r="B175" s="39"/>
      <c r="C175" s="39"/>
      <c r="D175" s="39"/>
    </row>
    <row r="176" spans="1:4">
      <c r="A176" s="39"/>
      <c r="B176" s="39"/>
      <c r="C176" s="39"/>
      <c r="D176" s="39"/>
    </row>
    <row r="177" spans="1:4">
      <c r="A177" s="39"/>
      <c r="B177" s="39"/>
      <c r="C177" s="39"/>
      <c r="D177" s="39"/>
    </row>
    <row r="178" spans="1:4">
      <c r="A178" s="39"/>
      <c r="B178" s="39"/>
      <c r="C178" s="39"/>
      <c r="D178" s="39"/>
    </row>
    <row r="179" spans="1:4">
      <c r="A179" s="39"/>
      <c r="B179" s="39"/>
      <c r="C179" s="39"/>
      <c r="D179" s="39"/>
    </row>
    <row r="180" spans="1:4">
      <c r="A180" s="39"/>
      <c r="B180" s="39"/>
      <c r="C180" s="39"/>
      <c r="D180" s="39"/>
    </row>
    <row r="181" spans="1:4">
      <c r="A181" s="39"/>
      <c r="B181" s="39"/>
      <c r="C181" s="39"/>
      <c r="D181" s="3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69F-6688-1F4A-B104-601B95811945}">
  <dimension ref="A1:V32"/>
  <sheetViews>
    <sheetView zoomScaleNormal="100" workbookViewId="0"/>
  </sheetViews>
  <sheetFormatPr baseColWidth="10" defaultColWidth="8.83203125" defaultRowHeight="15"/>
  <cols>
    <col min="1" max="1" width="14.83203125" style="38" bestFit="1" customWidth="1"/>
    <col min="2" max="2" width="15.5" style="38" bestFit="1" customWidth="1"/>
    <col min="3" max="3" width="17" style="38" bestFit="1" customWidth="1"/>
    <col min="4" max="4" width="9.83203125" style="38" customWidth="1"/>
    <col min="5" max="5" width="10.33203125" style="38" bestFit="1" customWidth="1"/>
    <col min="6" max="16384" width="8.83203125" style="38"/>
  </cols>
  <sheetData>
    <row r="1" spans="1:22" ht="16">
      <c r="A1" s="24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</row>
    <row r="14" spans="1:2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</row>
    <row r="16" spans="1:2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>
      <c r="A21" s="26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>
      <c r="A22" s="20" t="s">
        <v>27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>
      <c r="A23" s="19" t="s">
        <v>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>
      <c r="A24" s="39"/>
      <c r="B24" s="40"/>
      <c r="C24" s="40"/>
      <c r="D24" s="40"/>
    </row>
    <row r="26" spans="1:22" ht="16">
      <c r="A26" s="50"/>
      <c r="B26" s="51" t="s">
        <v>6</v>
      </c>
      <c r="C26" s="51" t="s">
        <v>5</v>
      </c>
    </row>
    <row r="27" spans="1:22" ht="16">
      <c r="A27" s="45" t="s">
        <v>4</v>
      </c>
      <c r="B27" s="54">
        <f>0.0027*100</f>
        <v>0.27</v>
      </c>
      <c r="C27" s="55">
        <f>0.0102*100</f>
        <v>1.02</v>
      </c>
    </row>
    <row r="28" spans="1:22" ht="16">
      <c r="A28" s="45" t="s">
        <v>3</v>
      </c>
      <c r="B28" s="56">
        <f>0.007*100</f>
        <v>0.70000000000000007</v>
      </c>
      <c r="C28" s="56">
        <f>0.0004*100</f>
        <v>0.04</v>
      </c>
    </row>
    <row r="29" spans="1:22" ht="16">
      <c r="A29" s="57" t="s">
        <v>1</v>
      </c>
      <c r="B29" s="58">
        <f>0.01*100</f>
        <v>1</v>
      </c>
      <c r="C29" s="59">
        <f>0.0216*100</f>
        <v>2.16</v>
      </c>
    </row>
    <row r="30" spans="1:22" ht="16">
      <c r="A30" s="44"/>
      <c r="B30" s="53"/>
      <c r="C30" s="53"/>
    </row>
    <row r="31" spans="1:22">
      <c r="B31" s="41"/>
      <c r="C31" s="41"/>
    </row>
    <row r="32" spans="1:22">
      <c r="A32" s="42"/>
      <c r="B32" s="41"/>
      <c r="C32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2a</vt:lpstr>
      <vt:lpstr>Figure 2b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dcterms:modified xsi:type="dcterms:W3CDTF">2020-02-20T20:46:51Z</dcterms:modified>
</cp:coreProperties>
</file>