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5"/>
  <workbookPr autoCompressPictures="0"/>
  <mc:AlternateContent xmlns:mc="http://schemas.openxmlformats.org/markup-compatibility/2006">
    <mc:Choice Requires="x15">
      <x15ac:absPath xmlns:x15ac="http://schemas.microsoft.com/office/spreadsheetml/2010/11/ac" url="/Volumes/Administration/Executive/CRR/Boxes/Andy/COVID-19/Economic and health data/Data download/"/>
    </mc:Choice>
  </mc:AlternateContent>
  <xr:revisionPtr revIDLastSave="0" documentId="13_ncr:1_{987F0496-77F1-E94C-9274-C4F7BEA27F4E}" xr6:coauthVersionLast="36" xr6:coauthVersionMax="36" xr10:uidLastSave="{00000000-0000-0000-0000-000000000000}"/>
  <bookViews>
    <workbookView xWindow="20540" yWindow="460" windowWidth="25780" windowHeight="25800" xr2:uid="{00000000-000D-0000-FFFF-FFFF00000000}"/>
  </bookViews>
  <sheets>
    <sheet name="401(k) match suspension" sheetId="3" r:id="rId1"/>
    <sheet name="Deaths" sheetId="4" r:id="rId2"/>
    <sheet name="Weekly UI claims" sheetId="5" r:id="rId3"/>
    <sheet name="Change in UR by age, gender" sheetId="7" r:id="rId4"/>
    <sheet name="Change in UR since Depression" sheetId="10" r:id="rId5"/>
    <sheet name="Unemployment rate" sheetId="11" r:id="rId6"/>
  </sheets>
  <calcPr calcId="18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B31" i="4" l="1"/>
  <c r="B30" i="4"/>
  <c r="B26" i="4"/>
  <c r="B17" i="4"/>
  <c r="B16" i="4"/>
  <c r="B21" i="4" s="1"/>
  <c r="B11" i="4"/>
  <c r="B7" i="4"/>
  <c r="B6" i="4"/>
  <c r="B62" i="3" l="1"/>
  <c r="B64" i="3"/>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alcChain>
</file>

<file path=xl/sharedStrings.xml><?xml version="1.0" encoding="utf-8"?>
<sst xmlns="http://schemas.openxmlformats.org/spreadsheetml/2006/main" count="329" uniqueCount="237">
  <si>
    <t>Amtrak</t>
  </si>
  <si>
    <t>Basset Furniture</t>
  </si>
  <si>
    <t>Best Buy</t>
  </si>
  <si>
    <t>Blackbaud</t>
  </si>
  <si>
    <t>Enerpac Tool Group</t>
  </si>
  <si>
    <t>Genesco Inc</t>
  </si>
  <si>
    <t>Havertys</t>
  </si>
  <si>
    <t>Lands’ End</t>
  </si>
  <si>
    <t>La Z Boy</t>
  </si>
  <si>
    <t>Lazydays</t>
  </si>
  <si>
    <t>Quest Diagnostics</t>
  </si>
  <si>
    <t>Sabre</t>
  </si>
  <si>
    <t>Choice Hotels</t>
  </si>
  <si>
    <t>N</t>
  </si>
  <si>
    <t>Y</t>
  </si>
  <si>
    <t>Apogee Enterprises</t>
  </si>
  <si>
    <t>ArcBest</t>
  </si>
  <si>
    <t>Arconic</t>
  </si>
  <si>
    <t>Carter’s</t>
  </si>
  <si>
    <t>Citi Trends</t>
  </si>
  <si>
    <t>Core-Mark</t>
  </si>
  <si>
    <t>Henry Schein</t>
  </si>
  <si>
    <t>Hilton Grand Vacations</t>
  </si>
  <si>
    <t>iHeartMedia</t>
  </si>
  <si>
    <t>LabCorp</t>
  </si>
  <si>
    <t>Libbey</t>
  </si>
  <si>
    <t>Norwegian Cruise Line</t>
  </si>
  <si>
    <t>RE/MAX</t>
  </si>
  <si>
    <t>Sleep Number</t>
  </si>
  <si>
    <t>Syneos Health</t>
  </si>
  <si>
    <t>Tetra Technologies</t>
  </si>
  <si>
    <t>U.S. Silica Holdings</t>
  </si>
  <si>
    <t>Active 401(k) participants affected</t>
  </si>
  <si>
    <t>Total active 401(k) participants from Form 5500</t>
  </si>
  <si>
    <t>Percent of active 401(k) participants affected</t>
  </si>
  <si>
    <t>Company name</t>
  </si>
  <si>
    <t>Aggregate number of active 401(k) participants</t>
  </si>
  <si>
    <t>Year for which 5500 data are available</t>
  </si>
  <si>
    <t>Industry</t>
  </si>
  <si>
    <t>Headquarter location</t>
  </si>
  <si>
    <t>Railroad</t>
  </si>
  <si>
    <t>Washington, DC</t>
  </si>
  <si>
    <t>Building material manufacturer</t>
  </si>
  <si>
    <t>Minneapolis, MN</t>
  </si>
  <si>
    <t>Freight logistics</t>
  </si>
  <si>
    <t>Fort Smith, AR</t>
  </si>
  <si>
    <t>Aluminum fabricator</t>
  </si>
  <si>
    <t>Pittsburgh, PA</t>
  </si>
  <si>
    <t>Furniture retailer</t>
  </si>
  <si>
    <t>Basset, VA</t>
  </si>
  <si>
    <t>Consumer electronics retailer</t>
  </si>
  <si>
    <t>Richfield, MN</t>
  </si>
  <si>
    <t>Computer software</t>
  </si>
  <si>
    <t>Charleston, SC</t>
  </si>
  <si>
    <t>Baby clothing retailer</t>
  </si>
  <si>
    <t>Atlanta, GA</t>
  </si>
  <si>
    <t>Hotel</t>
  </si>
  <si>
    <t>Rockville, MD</t>
  </si>
  <si>
    <t>Discount retailer</t>
  </si>
  <si>
    <t>Savannah, GA</t>
  </si>
  <si>
    <t>Wholesale consumer good supplier</t>
  </si>
  <si>
    <t>Westlake, TX</t>
  </si>
  <si>
    <t>Hydraulic tool manufacturer and supplier</t>
  </si>
  <si>
    <t>Menomonee Falls, WI</t>
  </si>
  <si>
    <t>Shoe retailer</t>
  </si>
  <si>
    <t>Nashville, TN</t>
  </si>
  <si>
    <t>Medical and dental equipment supplier</t>
  </si>
  <si>
    <t>Melville, NY</t>
  </si>
  <si>
    <t>Hotel, resort, timeshare provider</t>
  </si>
  <si>
    <t>Orlando, FL</t>
  </si>
  <si>
    <t>Media</t>
  </si>
  <si>
    <t>San Antonio, TX</t>
  </si>
  <si>
    <t>Clinical laboratory</t>
  </si>
  <si>
    <t>Burlington, NC</t>
  </si>
  <si>
    <t>Clothing and home décor retailer</t>
  </si>
  <si>
    <t>Dodgeville, WI</t>
  </si>
  <si>
    <t>Monroe, MI</t>
  </si>
  <si>
    <t>RV retailer</t>
  </si>
  <si>
    <t>Seffner, FL</t>
  </si>
  <si>
    <t>Glass tableware manufacturer</t>
  </si>
  <si>
    <t>Toledo, OH</t>
  </si>
  <si>
    <t>Cruise line</t>
  </si>
  <si>
    <t>Miami, FL</t>
  </si>
  <si>
    <t>Secaucus, NJ</t>
  </si>
  <si>
    <t>Real estate brokerage</t>
  </si>
  <si>
    <t>Denver, CO</t>
  </si>
  <si>
    <t>Airline and travel technology</t>
  </si>
  <si>
    <t>Southlake, TX</t>
  </si>
  <si>
    <t>Mattress retailer</t>
  </si>
  <si>
    <t>Biopharmaceutical services industry</t>
  </si>
  <si>
    <t>Morrisville, NC</t>
  </si>
  <si>
    <t>Oil and gas services</t>
  </si>
  <si>
    <t>The Woodlands, TX</t>
  </si>
  <si>
    <t>Silica and building products producer</t>
  </si>
  <si>
    <t>Katy, TX</t>
  </si>
  <si>
    <t>Link to Compustat</t>
  </si>
  <si>
    <r>
      <t xml:space="preserve">Table. </t>
    </r>
    <r>
      <rPr>
        <i/>
        <sz val="12"/>
        <color theme="1"/>
        <rFont val="Times New Roman"/>
        <family val="1"/>
      </rPr>
      <t>Summary of Companies That Suspended Their 401(k) Match</t>
    </r>
  </si>
  <si>
    <t>* When using these data, please cite the Center for Retirement Research at Boston College.</t>
  </si>
  <si>
    <t>Age</t>
  </si>
  <si>
    <t>COVID-19 deaths*</t>
  </si>
  <si>
    <t>COVID-19 deaths/population</t>
  </si>
  <si>
    <t>Younger than 25</t>
  </si>
  <si>
    <t>25-64</t>
  </si>
  <si>
    <t>65-74</t>
  </si>
  <si>
    <t>75-84</t>
  </si>
  <si>
    <t>85 and older</t>
  </si>
  <si>
    <t>Total</t>
  </si>
  <si>
    <t>* Reported deaths are solely or partially related to COVID-19.</t>
  </si>
  <si>
    <t>Deaths for Men</t>
  </si>
  <si>
    <t>Deaths for Women</t>
  </si>
  <si>
    <t>Place of death</t>
  </si>
  <si>
    <t>COVID-19 deaths as a percentage of total</t>
  </si>
  <si>
    <t>Healthcare setting</t>
  </si>
  <si>
    <t>Decedent's home</t>
  </si>
  <si>
    <t>Hospice facility</t>
  </si>
  <si>
    <t>Nursing home/long-term care facility</t>
  </si>
  <si>
    <t>Other</t>
  </si>
  <si>
    <t>All Deaths by Place</t>
  </si>
  <si>
    <t>Notes: Death counts in this table are based on death certificates and may be substantially lower than those reported by state and local health departments. The reason is that it takes several weeks for death certificates to be submitted and processed. While the death counts in the table are not the most real-time information, they are the most accurate.</t>
  </si>
  <si>
    <r>
      <t xml:space="preserve">Source: </t>
    </r>
    <r>
      <rPr>
        <sz val="10"/>
        <color theme="1"/>
        <rFont val="Times New Roman"/>
        <family val="1"/>
      </rPr>
      <t>Centers for Disease Control and Prevention. 2020. "Provisional Death Counts for Coronavirus Disease."</t>
    </r>
  </si>
  <si>
    <t>Date</t>
  </si>
  <si>
    <t>UI claims</t>
  </si>
  <si>
    <t>2020 Mar</t>
  </si>
  <si>
    <t>Month</t>
  </si>
  <si>
    <t>Men ages 16-24</t>
  </si>
  <si>
    <t>Men ages 25-54</t>
  </si>
  <si>
    <t>Men ages 55+</t>
  </si>
  <si>
    <t>1973-1974</t>
  </si>
  <si>
    <t>1981-1982</t>
  </si>
  <si>
    <t>1990-1991</t>
  </si>
  <si>
    <t>2007-2009</t>
  </si>
  <si>
    <t>Women ages 16-24</t>
  </si>
  <si>
    <t>Women ages 25-54</t>
  </si>
  <si>
    <t>Women ages 55+</t>
  </si>
  <si>
    <t>Men</t>
  </si>
  <si>
    <t>Year(s)</t>
  </si>
  <si>
    <t>Women</t>
  </si>
  <si>
    <t>Change</t>
  </si>
  <si>
    <t>1929-1933</t>
  </si>
  <si>
    <t>1973-1975</t>
  </si>
  <si>
    <t>1937-1938</t>
  </si>
  <si>
    <t>1948-1949</t>
  </si>
  <si>
    <t>1953-1954</t>
  </si>
  <si>
    <t>1957-1958</t>
  </si>
  <si>
    <t>1960-1961</t>
  </si>
  <si>
    <t>1969-1970</t>
  </si>
  <si>
    <t>Year</t>
  </si>
  <si>
    <r>
      <rPr>
        <i/>
        <sz val="10"/>
        <color theme="1"/>
        <rFont val="Times New Roman"/>
        <family val="1"/>
      </rPr>
      <t xml:space="preserve">Source: </t>
    </r>
    <r>
      <rPr>
        <sz val="10"/>
        <color theme="1"/>
        <rFont val="Times New Roman"/>
        <family val="1"/>
      </rPr>
      <t xml:space="preserve">U.S. Bureau of Labor Statistics. 2020. </t>
    </r>
    <r>
      <rPr>
        <i/>
        <sz val="10"/>
        <color theme="1"/>
        <rFont val="Times New Roman"/>
        <family val="1"/>
      </rPr>
      <t>Selected Unemployment Indicators, Seasonally Adjusted.</t>
    </r>
    <r>
      <rPr>
        <sz val="10"/>
        <color theme="1"/>
        <rFont val="Times New Roman"/>
        <family val="1"/>
      </rPr>
      <t xml:space="preserve"> Economic News Release. Washington, DC.</t>
    </r>
  </si>
  <si>
    <t>UR</t>
  </si>
  <si>
    <r>
      <t xml:space="preserve">Figure. </t>
    </r>
    <r>
      <rPr>
        <i/>
        <sz val="12"/>
        <color theme="1"/>
        <rFont val="Times New Roman"/>
        <family val="1"/>
      </rPr>
      <t>Unemployment Rate, 1929-2020</t>
    </r>
  </si>
  <si>
    <r>
      <rPr>
        <i/>
        <sz val="10"/>
        <color theme="1"/>
        <rFont val="Times New Roman"/>
        <family val="1"/>
      </rPr>
      <t xml:space="preserve">Source: </t>
    </r>
    <r>
      <rPr>
        <sz val="10"/>
        <color theme="1"/>
        <rFont val="Times New Roman"/>
        <family val="1"/>
      </rPr>
      <t xml:space="preserve">U.S. Bureau of Labor Statistics. 2020. </t>
    </r>
    <r>
      <rPr>
        <i/>
        <sz val="10"/>
        <color theme="1"/>
        <rFont val="Times New Roman"/>
        <family val="1"/>
      </rPr>
      <t xml:space="preserve">Selected Unemployment Indicators, Seasonally Adjusted. </t>
    </r>
    <r>
      <rPr>
        <sz val="10"/>
        <color theme="1"/>
        <rFont val="Times New Roman"/>
        <family val="1"/>
      </rPr>
      <t>Economic News Release. Washington, DC.</t>
    </r>
  </si>
  <si>
    <t>AutoNation</t>
  </si>
  <si>
    <t>Online car sales</t>
  </si>
  <si>
    <t>Fort Lauderdale, FL</t>
  </si>
  <si>
    <t>Avid Technology</t>
  </si>
  <si>
    <t>Multimedia technology</t>
  </si>
  <si>
    <t>Burlington, MA</t>
  </si>
  <si>
    <t xml:space="preserve">Cleveland-Cliffs </t>
  </si>
  <si>
    <t>Steel producer</t>
  </si>
  <si>
    <t>Cleveland, OH</t>
  </si>
  <si>
    <t>Creative Realities</t>
  </si>
  <si>
    <t>Digital marketing</t>
  </si>
  <si>
    <t>Louisville, KY</t>
  </si>
  <si>
    <t>Entercom Communications</t>
  </si>
  <si>
    <t>Sports and news broadcast</t>
  </si>
  <si>
    <t>Philadelphia, PA</t>
  </si>
  <si>
    <t>Flexsteel</t>
  </si>
  <si>
    <t>Dubuque, IA</t>
  </si>
  <si>
    <t>Foundation Building Materials</t>
  </si>
  <si>
    <t>Construction materials distributor</t>
  </si>
  <si>
    <t>Santa Ana, CA</t>
  </si>
  <si>
    <t>Hexcel</t>
  </si>
  <si>
    <t>Defense, and industrial materials manufacturer</t>
  </si>
  <si>
    <t>Stamford, CT</t>
  </si>
  <si>
    <t>Key Energy Services</t>
  </si>
  <si>
    <t>Oil field services</t>
  </si>
  <si>
    <t>Houston, TX</t>
  </si>
  <si>
    <t>National CineMedia</t>
  </si>
  <si>
    <t>Cinema advertising network</t>
  </si>
  <si>
    <t>Centennial, CO</t>
  </si>
  <si>
    <t>ON Semiconductor Corporation</t>
  </si>
  <si>
    <t xml:space="preserve">Semiconductors supplier </t>
  </si>
  <si>
    <t>Phoenix, AZ</t>
  </si>
  <si>
    <t>Rockwell Automation</t>
  </si>
  <si>
    <t>Industrial automation and information technology provider</t>
  </si>
  <si>
    <t>Milwaukee, WI</t>
  </si>
  <si>
    <t>Select Energy Services</t>
  </si>
  <si>
    <t>Chemicals supplier</t>
  </si>
  <si>
    <t>Tripadvisor</t>
  </si>
  <si>
    <t>Travel platform</t>
  </si>
  <si>
    <t>Needham, MA</t>
  </si>
  <si>
    <t xml:space="preserve">Dell Technologies </t>
  </si>
  <si>
    <t>Technology</t>
  </si>
  <si>
    <t>Round Rock, TX</t>
  </si>
  <si>
    <t>Expedia</t>
  </si>
  <si>
    <t>Seattle, WA</t>
  </si>
  <si>
    <t>Ingevity</t>
  </si>
  <si>
    <t>Specialty chemical provider</t>
  </si>
  <si>
    <t>North Charleston, SC</t>
  </si>
  <si>
    <t>Sacramento Kings</t>
  </si>
  <si>
    <t>Basketball team</t>
  </si>
  <si>
    <t>Sacramento, CA</t>
  </si>
  <si>
    <t>Vera Bradley</t>
  </si>
  <si>
    <t xml:space="preserve">Luggage and handbag designer </t>
  </si>
  <si>
    <t>Fort Wayne, IN</t>
  </si>
  <si>
    <t>* Data for 2020 represent the change between February and May.</t>
  </si>
  <si>
    <t>* For the 2020 recession, the trough, as measured by the unemployment rate, was observed in April.  Therefore, the change in unemployment represents the difference between February and April.</t>
  </si>
  <si>
    <r>
      <t>Figure. </t>
    </r>
    <r>
      <rPr>
        <i/>
        <sz val="12"/>
        <color rgb="FF333333"/>
        <rFont val="Times New Roman"/>
        <family val="1"/>
      </rPr>
      <t>Change in Unemployment Rate (from Peak to Trough) in Recent Recessions and 2020, by Gender and Age</t>
    </r>
  </si>
  <si>
    <r>
      <t xml:space="preserve">Figure. </t>
    </r>
    <r>
      <rPr>
        <i/>
        <sz val="12"/>
        <color theme="1"/>
        <rFont val="Times New Roman"/>
        <family val="1"/>
      </rPr>
      <t xml:space="preserve">Change in Unemployment Rate (from Peak to Trough) During Recessions, since the Great Depression </t>
    </r>
  </si>
  <si>
    <t>Allegheny Technologies Incorporated</t>
  </si>
  <si>
    <t xml:space="preserve">Aerospace and defense materials </t>
  </si>
  <si>
    <t>Hewlett Packard Enterprise</t>
  </si>
  <si>
    <t>Enterprise Information Technology</t>
  </si>
  <si>
    <t>San Jose, CA</t>
  </si>
  <si>
    <t>Knoll</t>
  </si>
  <si>
    <t>Office furniture maker</t>
  </si>
  <si>
    <t>East Greenville, PA</t>
  </si>
  <si>
    <t>Movado Group</t>
  </si>
  <si>
    <t>Watchmakers</t>
  </si>
  <si>
    <t>Paramus, NJ</t>
  </si>
  <si>
    <t>Vail Resorts</t>
  </si>
  <si>
    <t>Ski and resort operator</t>
  </si>
  <si>
    <t>Broomfield, CO</t>
  </si>
  <si>
    <t>VMware</t>
  </si>
  <si>
    <t>Software company</t>
  </si>
  <si>
    <t>Palo Alto, CA</t>
  </si>
  <si>
    <t>Wesco</t>
  </si>
  <si>
    <t>Supply chain solutions</t>
  </si>
  <si>
    <t>Kelly Services</t>
  </si>
  <si>
    <t xml:space="preserve">Temporary help supplier </t>
  </si>
  <si>
    <t>Troy, MI</t>
  </si>
  <si>
    <t>USA Technologies</t>
  </si>
  <si>
    <t>Cashless payments and software services</t>
  </si>
  <si>
    <t xml:space="preserve">Malvern, PA </t>
  </si>
  <si>
    <r>
      <t xml:space="preserve">Figure. </t>
    </r>
    <r>
      <rPr>
        <i/>
        <sz val="12"/>
        <color rgb="FF000000"/>
        <rFont val="Times New Roman"/>
        <family val="1"/>
      </rPr>
      <t>Weekly Initial Unemployment Insurance Claims, January 4, 2019–June 27, 2020</t>
    </r>
  </si>
  <si>
    <r>
      <rPr>
        <i/>
        <sz val="12"/>
        <color rgb="FF2C2728"/>
        <rFont val="Times New Roman"/>
        <family val="1"/>
      </rPr>
      <t xml:space="preserve">Sources: </t>
    </r>
    <r>
      <rPr>
        <sz val="12"/>
        <color rgb="FF2C2728"/>
        <rFont val="Times New Roman"/>
        <family val="1"/>
      </rPr>
      <t xml:space="preserve">U.S. Bureau of Labor Statistics. 1948. “Technical Note Labor Force, Employment, and Unemployment, 1929-39: Estimating Methods.” Washington, DC; and U.S. Bureau of Labor Statistics. 2020. “Unemployment Rate.” Washington, DC. Available at: </t>
    </r>
    <r>
      <rPr>
        <sz val="12"/>
        <color rgb="FF000000"/>
        <rFont val="Times New Roman"/>
        <family val="1"/>
      </rPr>
      <t>https://data.bls.gov/cgi-bin/surveymost?bls</t>
    </r>
  </si>
  <si>
    <r>
      <t xml:space="preserve">Table. </t>
    </r>
    <r>
      <rPr>
        <i/>
        <sz val="12"/>
        <color theme="1"/>
        <rFont val="Times New Roman"/>
        <family val="1"/>
      </rPr>
      <t>U.S. Deaths Involving COVID-19 Reported to the CDC, Week Ending February 1, 2020–July 1,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</si>
</sst>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mmmm\ yyyy"/>
    <numFmt numFmtId="167" formatCode="#0"/>
  </numFmts>
  <fonts count="21" x14ac:knownFonts="1">
    <font>
      <sz val="11"/>
      <color theme="1"/>
      <name val="Calibri"/>
      <family val="2"/>
      <scheme val="minor"/>
    </font>
    <font>
      <sz val="12"/>
      <color theme="1"/>
      <name val="Calibri"/>
      <family val="2"/>
      <scheme val="minor"/>
    </font>
    <font>
      <sz val="11"/>
      <color theme="1"/>
      <name val="Calibri"/>
      <family val="2"/>
      <scheme val="minor"/>
    </font>
    <font>
      <sz val="12"/>
      <color theme="1"/>
      <name val="Times New Roman"/>
      <family val="1"/>
    </font>
    <font>
      <sz val="12"/>
      <color rgb="FF26282A"/>
      <name val="Times New Roman"/>
      <family val="1"/>
    </font>
    <font>
      <sz val="12"/>
      <color rgb="FF000000"/>
      <name val="Times New Roman"/>
      <family val="1"/>
    </font>
    <font>
      <i/>
      <sz val="12"/>
      <color theme="1"/>
      <name val="Times New Roman"/>
      <family val="1"/>
    </font>
    <font>
      <sz val="10"/>
      <color theme="1"/>
      <name val="Times New Roman"/>
      <family val="1"/>
    </font>
    <font>
      <i/>
      <sz val="10"/>
      <color theme="1"/>
      <name val="Times New Roman"/>
      <family val="1"/>
    </font>
    <font>
      <sz val="9"/>
      <color theme="1"/>
      <name val="Times New Roman"/>
      <family val="1"/>
    </font>
    <font>
      <sz val="11"/>
      <color indexed="8"/>
      <name val="Calibri"/>
      <family val="2"/>
      <scheme val="minor"/>
    </font>
    <font>
      <sz val="12"/>
      <color indexed="8"/>
      <name val="Times New Roman"/>
      <family val="1"/>
    </font>
    <font>
      <i/>
      <sz val="12"/>
      <color rgb="FF000000"/>
      <name val="Times New Roman"/>
      <family val="1"/>
    </font>
    <font>
      <sz val="12"/>
      <color rgb="FF333333"/>
      <name val="Times New Roman"/>
      <family val="1"/>
    </font>
    <font>
      <i/>
      <sz val="12"/>
      <color rgb="FF333333"/>
      <name val="Times New Roman"/>
      <family val="1"/>
    </font>
    <font>
      <u/>
      <sz val="11"/>
      <color theme="10"/>
      <name val="Calibri"/>
      <family val="2"/>
      <scheme val="minor"/>
    </font>
    <font>
      <u/>
      <sz val="11"/>
      <color theme="11"/>
      <name val="Calibri"/>
      <family val="2"/>
      <scheme val="minor"/>
    </font>
    <font>
      <sz val="8"/>
      <name val="Calibri"/>
      <family val="2"/>
      <scheme val="minor"/>
    </font>
    <font>
      <b/>
      <sz val="12"/>
      <color theme="1"/>
      <name val="Times New Roman"/>
      <family val="1"/>
    </font>
    <font>
      <i/>
      <sz val="12"/>
      <color rgb="FF2C2728"/>
      <name val="Times New Roman"/>
      <family val="1"/>
    </font>
    <font>
      <sz val="12"/>
      <color rgb="FF2C2728"/>
      <name val="Times New Roman"/>
      <family val="1"/>
    </font>
  </fonts>
  <fills count="4">
    <fill>
      <patternFill patternType="none"/>
    </fill>
    <fill>
      <patternFill patternType="gray125"/>
    </fill>
    <fill>
      <patternFill patternType="solid">
        <fgColor rgb="FFF3F3F3"/>
        <bgColor indexed="64"/>
      </patternFill>
    </fill>
    <fill>
      <patternFill patternType="solid">
        <fgColor theme="0"/>
        <bgColor indexed="64"/>
      </patternFill>
    </fill>
  </fills>
  <borders count="12">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s>
  <cellStyleXfs count="10">
    <xf numFmtId="0" fontId="0" fillId="0" borderId="0"/>
    <xf numFmtId="0" fontId="1" fillId="0" borderId="0"/>
    <xf numFmtId="9" fontId="1" fillId="0" borderId="0" applyFont="0" applyFill="0" applyBorder="0" applyAlignment="0" applyProtection="0"/>
    <xf numFmtId="0" fontId="10" fillId="0" borderId="0"/>
    <xf numFmtId="0" fontId="2" fillId="0" borderId="0"/>
    <xf numFmtId="9" fontId="2"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112">
    <xf numFmtId="0" fontId="0" fillId="0" borderId="0" xfId="0"/>
    <xf numFmtId="0" fontId="3" fillId="0" borderId="0" xfId="0" applyFont="1"/>
    <xf numFmtId="0" fontId="3" fillId="0" borderId="2" xfId="0" applyFont="1" applyBorder="1"/>
    <xf numFmtId="0" fontId="0" fillId="0" borderId="0" xfId="0" applyBorder="1"/>
    <xf numFmtId="0" fontId="0" fillId="0" borderId="0" xfId="0" applyBorder="1" applyAlignment="1">
      <alignment horizontal="center"/>
    </xf>
    <xf numFmtId="0" fontId="7" fillId="0" borderId="0" xfId="0" applyFont="1"/>
    <xf numFmtId="0" fontId="8" fillId="0" borderId="0" xfId="0" applyFont="1"/>
    <xf numFmtId="0" fontId="3" fillId="0" borderId="0" xfId="1" applyFont="1"/>
    <xf numFmtId="0" fontId="3" fillId="0" borderId="2" xfId="1" applyFont="1" applyBorder="1"/>
    <xf numFmtId="0" fontId="3" fillId="0" borderId="2" xfId="1" applyFont="1" applyBorder="1" applyAlignment="1">
      <alignment horizontal="center"/>
    </xf>
    <xf numFmtId="164" fontId="3" fillId="0" borderId="0" xfId="2" applyNumberFormat="1" applyFont="1"/>
    <xf numFmtId="0" fontId="3" fillId="0" borderId="1" xfId="1" applyFont="1" applyBorder="1"/>
    <xf numFmtId="164" fontId="3" fillId="0" borderId="1" xfId="2" applyNumberFormat="1" applyFont="1" applyBorder="1"/>
    <xf numFmtId="164" fontId="3" fillId="0" borderId="2" xfId="2" applyNumberFormat="1" applyFont="1" applyBorder="1"/>
    <xf numFmtId="0" fontId="3" fillId="0" borderId="0" xfId="1" applyFont="1" applyBorder="1"/>
    <xf numFmtId="0" fontId="9" fillId="0" borderId="0" xfId="1" applyFont="1"/>
    <xf numFmtId="0" fontId="8" fillId="0" borderId="0" xfId="1" applyFont="1"/>
    <xf numFmtId="164" fontId="3" fillId="0" borderId="0" xfId="2" applyNumberFormat="1" applyFont="1" applyBorder="1"/>
    <xf numFmtId="0" fontId="6" fillId="0" borderId="0" xfId="1" applyFont="1"/>
    <xf numFmtId="165" fontId="3" fillId="0" borderId="0" xfId="2" applyNumberFormat="1" applyFont="1"/>
    <xf numFmtId="165" fontId="3" fillId="0" borderId="2" xfId="2" applyNumberFormat="1" applyFont="1" applyBorder="1"/>
    <xf numFmtId="0" fontId="6" fillId="0" borderId="0" xfId="1" applyFont="1" applyBorder="1"/>
    <xf numFmtId="0" fontId="3" fillId="0" borderId="0" xfId="1" applyFont="1" applyAlignment="1">
      <alignment horizontal="center"/>
    </xf>
    <xf numFmtId="3" fontId="3" fillId="2" borderId="0" xfId="4" applyNumberFormat="1" applyFont="1" applyFill="1" applyAlignment="1">
      <alignment horizontal="right" wrapText="1"/>
    </xf>
    <xf numFmtId="3" fontId="3" fillId="0" borderId="0" xfId="4" applyNumberFormat="1" applyFont="1" applyAlignment="1">
      <alignment horizontal="right" wrapText="1"/>
    </xf>
    <xf numFmtId="3" fontId="11" fillId="0" borderId="0" xfId="3" applyNumberFormat="1" applyFont="1" applyAlignment="1">
      <alignment horizontal="right" wrapText="1"/>
    </xf>
    <xf numFmtId="3" fontId="11" fillId="2" borderId="0" xfId="3" applyNumberFormat="1" applyFont="1" applyFill="1" applyAlignment="1">
      <alignment horizontal="right" vertical="center" wrapText="1"/>
    </xf>
    <xf numFmtId="3" fontId="11" fillId="2" borderId="0" xfId="3" applyNumberFormat="1" applyFont="1" applyFill="1" applyAlignment="1">
      <alignment horizontal="right" wrapText="1"/>
    </xf>
    <xf numFmtId="3" fontId="11" fillId="0" borderId="0" xfId="3" applyNumberFormat="1" applyFont="1"/>
    <xf numFmtId="0" fontId="11" fillId="0" borderId="0" xfId="3" applyFont="1" applyFill="1" applyAlignment="1">
      <alignment horizontal="left"/>
    </xf>
    <xf numFmtId="14" fontId="11" fillId="0" borderId="0" xfId="3" applyNumberFormat="1" applyFont="1" applyFill="1" applyAlignment="1">
      <alignment horizontal="left"/>
    </xf>
    <xf numFmtId="14" fontId="3" fillId="0" borderId="0" xfId="4" applyNumberFormat="1" applyFont="1" applyFill="1" applyAlignment="1">
      <alignment horizontal="left" vertical="center" wrapText="1"/>
    </xf>
    <xf numFmtId="166" fontId="11" fillId="0" borderId="0" xfId="3" applyNumberFormat="1" applyFont="1" applyAlignment="1">
      <alignment horizontal="center"/>
    </xf>
    <xf numFmtId="166" fontId="5" fillId="0" borderId="0" xfId="3" applyNumberFormat="1" applyFont="1" applyFill="1" applyAlignment="1">
      <alignment horizontal="center"/>
    </xf>
    <xf numFmtId="0" fontId="11" fillId="0" borderId="2" xfId="3" applyFont="1" applyFill="1" applyBorder="1" applyAlignment="1">
      <alignment horizontal="left"/>
    </xf>
    <xf numFmtId="166" fontId="11" fillId="0" borderId="2" xfId="3" applyNumberFormat="1" applyFont="1" applyBorder="1" applyAlignment="1">
      <alignment horizontal="center"/>
    </xf>
    <xf numFmtId="0" fontId="13" fillId="0" borderId="0" xfId="1" applyFont="1"/>
    <xf numFmtId="0" fontId="7" fillId="0" borderId="0" xfId="1" applyFont="1" applyAlignment="1">
      <alignment horizontal="left"/>
    </xf>
    <xf numFmtId="0" fontId="1" fillId="0" borderId="0" xfId="1"/>
    <xf numFmtId="0" fontId="3" fillId="0" borderId="0" xfId="1" applyFont="1" applyAlignment="1">
      <alignment horizontal="left"/>
    </xf>
    <xf numFmtId="0" fontId="6" fillId="0" borderId="0" xfId="1" applyFont="1" applyAlignment="1">
      <alignment horizontal="left"/>
    </xf>
    <xf numFmtId="0" fontId="13" fillId="0" borderId="0" xfId="1" applyFont="1" applyAlignment="1">
      <alignment horizontal="center"/>
    </xf>
    <xf numFmtId="0" fontId="7" fillId="0" borderId="0" xfId="1" applyFont="1" applyAlignment="1">
      <alignment horizontal="center"/>
    </xf>
    <xf numFmtId="0" fontId="3" fillId="0" borderId="0" xfId="1" applyFont="1" applyBorder="1" applyAlignment="1">
      <alignment horizontal="left"/>
    </xf>
    <xf numFmtId="0" fontId="3" fillId="0" borderId="1" xfId="1" applyFont="1" applyBorder="1" applyAlignment="1">
      <alignment horizontal="left"/>
    </xf>
    <xf numFmtId="0" fontId="3" fillId="0" borderId="2" xfId="1" applyFont="1" applyBorder="1" applyAlignment="1">
      <alignment horizontal="left"/>
    </xf>
    <xf numFmtId="165" fontId="3" fillId="0" borderId="0" xfId="1" applyNumberFormat="1" applyFont="1" applyBorder="1" applyAlignment="1">
      <alignment horizontal="center"/>
    </xf>
    <xf numFmtId="165" fontId="3" fillId="0" borderId="1" xfId="2" applyNumberFormat="1" applyFont="1" applyBorder="1" applyAlignment="1">
      <alignment horizontal="center"/>
    </xf>
    <xf numFmtId="165" fontId="3" fillId="0" borderId="1" xfId="1" applyNumberFormat="1" applyFont="1" applyBorder="1" applyAlignment="1">
      <alignment horizontal="center"/>
    </xf>
    <xf numFmtId="165" fontId="1" fillId="0" borderId="0" xfId="1" applyNumberFormat="1"/>
    <xf numFmtId="10" fontId="1" fillId="0" borderId="0" xfId="1" applyNumberFormat="1"/>
    <xf numFmtId="0" fontId="1" fillId="0" borderId="0" xfId="1" applyAlignment="1">
      <alignment horizontal="left"/>
    </xf>
    <xf numFmtId="0" fontId="1" fillId="0" borderId="0" xfId="1" applyAlignment="1">
      <alignment horizontal="center"/>
    </xf>
    <xf numFmtId="165" fontId="1" fillId="0" borderId="0" xfId="1" applyNumberFormat="1" applyAlignment="1">
      <alignment horizontal="center"/>
    </xf>
    <xf numFmtId="165" fontId="3" fillId="0" borderId="0" xfId="1" applyNumberFormat="1" applyFont="1" applyBorder="1" applyAlignment="1">
      <alignment horizontal="right"/>
    </xf>
    <xf numFmtId="0" fontId="1" fillId="0" borderId="0" xfId="1" applyBorder="1"/>
    <xf numFmtId="165" fontId="3" fillId="0" borderId="1" xfId="1" applyNumberFormat="1" applyFont="1" applyBorder="1" applyAlignment="1">
      <alignment horizontal="right"/>
    </xf>
    <xf numFmtId="0" fontId="1" fillId="0" borderId="1" xfId="1" applyBorder="1"/>
    <xf numFmtId="165" fontId="3" fillId="0" borderId="1" xfId="2" applyNumberFormat="1" applyFont="1" applyBorder="1"/>
    <xf numFmtId="3" fontId="3" fillId="0" borderId="0" xfId="0" applyNumberFormat="1" applyFont="1"/>
    <xf numFmtId="3" fontId="3" fillId="0" borderId="1" xfId="0" applyNumberFormat="1" applyFont="1" applyBorder="1"/>
    <xf numFmtId="3" fontId="3" fillId="0" borderId="2" xfId="0" applyNumberFormat="1" applyFont="1" applyBorder="1"/>
    <xf numFmtId="3" fontId="3" fillId="0" borderId="0" xfId="0" applyNumberFormat="1" applyFont="1" applyBorder="1"/>
    <xf numFmtId="14" fontId="11" fillId="0" borderId="0" xfId="3" applyNumberFormat="1" applyFont="1" applyFill="1" applyBorder="1" applyAlignment="1">
      <alignment horizontal="left"/>
    </xf>
    <xf numFmtId="166" fontId="5" fillId="0" borderId="0" xfId="3" applyNumberFormat="1" applyFont="1" applyFill="1" applyBorder="1" applyAlignment="1">
      <alignment horizontal="center"/>
    </xf>
    <xf numFmtId="0" fontId="11" fillId="0" borderId="0" xfId="3" applyFont="1" applyBorder="1"/>
    <xf numFmtId="166" fontId="11" fillId="0" borderId="0" xfId="3" applyNumberFormat="1" applyFont="1" applyBorder="1" applyAlignment="1">
      <alignment horizontal="center"/>
    </xf>
    <xf numFmtId="164" fontId="3" fillId="0" borderId="0" xfId="5" applyNumberFormat="1" applyFont="1"/>
    <xf numFmtId="164" fontId="3" fillId="0" borderId="1" xfId="5" applyNumberFormat="1" applyFont="1" applyBorder="1"/>
    <xf numFmtId="164" fontId="3" fillId="0" borderId="2" xfId="5" applyNumberFormat="1" applyFont="1" applyBorder="1"/>
    <xf numFmtId="166" fontId="3" fillId="0" borderId="0" xfId="0" applyNumberFormat="1" applyFont="1" applyAlignment="1">
      <alignment horizontal="center"/>
    </xf>
    <xf numFmtId="14" fontId="3" fillId="0" borderId="0" xfId="0" applyNumberFormat="1" applyFont="1" applyAlignment="1">
      <alignment horizontal="left"/>
    </xf>
    <xf numFmtId="14" fontId="3" fillId="0" borderId="0" xfId="0" applyNumberFormat="1" applyFont="1" applyBorder="1" applyAlignment="1">
      <alignment horizontal="left"/>
    </xf>
    <xf numFmtId="166" fontId="3" fillId="0" borderId="0" xfId="0" applyNumberFormat="1" applyFont="1" applyBorder="1" applyAlignment="1">
      <alignment horizontal="center"/>
    </xf>
    <xf numFmtId="0" fontId="11" fillId="0" borderId="0" xfId="3" applyFont="1"/>
    <xf numFmtId="14" fontId="11" fillId="0" borderId="1" xfId="3" applyNumberFormat="1" applyFont="1" applyFill="1" applyBorder="1" applyAlignment="1">
      <alignment horizontal="left"/>
    </xf>
    <xf numFmtId="0" fontId="11" fillId="0" borderId="1" xfId="3" applyFont="1" applyBorder="1"/>
    <xf numFmtId="3" fontId="11" fillId="0" borderId="0" xfId="3" applyNumberFormat="1" applyFont="1" applyBorder="1"/>
    <xf numFmtId="166" fontId="11" fillId="0" borderId="1" xfId="3" applyNumberFormat="1" applyFont="1" applyBorder="1" applyAlignment="1">
      <alignment horizontal="center"/>
    </xf>
    <xf numFmtId="0" fontId="18" fillId="3" borderId="3" xfId="0" applyFont="1" applyFill="1" applyBorder="1" applyAlignment="1">
      <alignment vertical="center" wrapText="1"/>
    </xf>
    <xf numFmtId="0" fontId="18" fillId="3" borderId="3" xfId="0" applyFont="1" applyFill="1" applyBorder="1" applyAlignment="1">
      <alignment horizontal="center" vertical="center" wrapText="1"/>
    </xf>
    <xf numFmtId="0" fontId="3" fillId="3" borderId="3" xfId="0" applyFont="1" applyFill="1" applyBorder="1" applyAlignment="1">
      <alignment vertical="center" wrapText="1"/>
    </xf>
    <xf numFmtId="3" fontId="5" fillId="3" borderId="3" xfId="0" applyNumberFormat="1" applyFont="1" applyFill="1" applyBorder="1" applyAlignment="1">
      <alignment horizontal="center" vertical="center" wrapText="1"/>
    </xf>
    <xf numFmtId="0" fontId="3" fillId="3"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3" xfId="0" applyFont="1" applyFill="1" applyBorder="1" applyAlignment="1">
      <alignment vertical="center" wrapText="1"/>
    </xf>
    <xf numFmtId="0" fontId="4" fillId="3" borderId="3" xfId="0" applyFont="1" applyFill="1" applyBorder="1" applyAlignment="1">
      <alignment vertical="center" wrapText="1"/>
    </xf>
    <xf numFmtId="3" fontId="5" fillId="3" borderId="4"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8" xfId="0" applyFont="1" applyFill="1" applyBorder="1" applyAlignment="1">
      <alignment vertical="center" wrapText="1"/>
    </xf>
    <xf numFmtId="0" fontId="18" fillId="3" borderId="8" xfId="0" applyFont="1" applyFill="1" applyBorder="1" applyAlignment="1">
      <alignment vertical="center" wrapText="1"/>
    </xf>
    <xf numFmtId="3" fontId="5" fillId="3" borderId="9" xfId="0" applyNumberFormat="1" applyFont="1" applyFill="1" applyBorder="1" applyAlignment="1">
      <alignment horizontal="center"/>
    </xf>
    <xf numFmtId="0" fontId="3" fillId="3" borderId="10" xfId="0" applyFont="1" applyFill="1" applyBorder="1" applyAlignment="1">
      <alignment horizontal="center" vertical="center" wrapText="1"/>
    </xf>
    <xf numFmtId="0" fontId="3" fillId="3" borderId="5" xfId="0" applyFont="1" applyFill="1" applyBorder="1" applyAlignment="1">
      <alignment horizontal="center" vertical="center" wrapText="1"/>
    </xf>
    <xf numFmtId="10" fontId="3" fillId="3" borderId="7" xfId="0" applyNumberFormat="1" applyFont="1" applyFill="1" applyBorder="1" applyAlignment="1">
      <alignment horizontal="center"/>
    </xf>
    <xf numFmtId="0" fontId="3" fillId="3" borderId="1" xfId="0" applyFont="1" applyFill="1" applyBorder="1" applyAlignment="1">
      <alignment horizontal="center" vertical="center" wrapText="1"/>
    </xf>
    <xf numFmtId="0" fontId="3" fillId="3" borderId="6" xfId="0" applyFont="1" applyFill="1" applyBorder="1" applyAlignment="1">
      <alignment horizontal="center" vertical="center" wrapText="1"/>
    </xf>
    <xf numFmtId="167" fontId="11" fillId="0" borderId="0" xfId="3" applyNumberFormat="1" applyFont="1" applyFill="1" applyAlignment="1">
      <alignment horizontal="right"/>
    </xf>
    <xf numFmtId="167" fontId="11" fillId="0" borderId="0" xfId="3" applyNumberFormat="1" applyFont="1"/>
    <xf numFmtId="0" fontId="12" fillId="0" borderId="0" xfId="0" applyFont="1"/>
    <xf numFmtId="0" fontId="6" fillId="0" borderId="0" xfId="0" applyFont="1"/>
    <xf numFmtId="3" fontId="0" fillId="0" borderId="0" xfId="0" applyNumberFormat="1" applyBorder="1" applyAlignment="1">
      <alignment horizontal="center"/>
    </xf>
    <xf numFmtId="3" fontId="18" fillId="3" borderId="3" xfId="0" applyNumberFormat="1" applyFont="1" applyFill="1" applyBorder="1" applyAlignment="1">
      <alignment horizontal="center" vertical="center" wrapText="1"/>
    </xf>
    <xf numFmtId="3" fontId="3" fillId="3" borderId="3" xfId="0" applyNumberFormat="1" applyFont="1" applyFill="1" applyBorder="1" applyAlignment="1">
      <alignment horizontal="center" vertical="center" wrapText="1"/>
    </xf>
    <xf numFmtId="3" fontId="3" fillId="3" borderId="8" xfId="0" applyNumberFormat="1" applyFont="1" applyFill="1" applyBorder="1" applyAlignment="1">
      <alignment horizontal="center"/>
    </xf>
    <xf numFmtId="0" fontId="3" fillId="3" borderId="2"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2" xfId="1" applyFont="1" applyBorder="1" applyAlignment="1">
      <alignment horizontal="center"/>
    </xf>
    <xf numFmtId="0" fontId="3" fillId="0" borderId="2" xfId="0" applyFont="1" applyBorder="1" applyAlignment="1">
      <alignment horizontal="center" vertical="center"/>
    </xf>
    <xf numFmtId="0" fontId="3" fillId="0" borderId="2" xfId="0" applyFont="1" applyBorder="1" applyAlignment="1">
      <alignment horizontal="center" wrapText="1"/>
    </xf>
    <xf numFmtId="3" fontId="11" fillId="0" borderId="2" xfId="3" applyNumberFormat="1" applyFont="1" applyBorder="1" applyAlignment="1">
      <alignment horizontal="center"/>
    </xf>
  </cellXfs>
  <cellStyles count="10">
    <cellStyle name="Followed Hyperlink" xfId="7" builtinId="9" hidden="1"/>
    <cellStyle name="Followed Hyperlink" xfId="9" builtinId="9" hidden="1"/>
    <cellStyle name="Hyperlink" xfId="6" builtinId="8" hidden="1"/>
    <cellStyle name="Hyperlink" xfId="8" builtinId="8" hidden="1"/>
    <cellStyle name="Normal" xfId="0" builtinId="0"/>
    <cellStyle name="Normal 2" xfId="1" xr:uid="{00000000-0005-0000-0000-000005000000}"/>
    <cellStyle name="Normal 2 2" xfId="4" xr:uid="{00000000-0005-0000-0000-000006000000}"/>
    <cellStyle name="Normal 3" xfId="3" xr:uid="{00000000-0005-0000-0000-000007000000}"/>
    <cellStyle name="Percent" xfId="5" builtinId="5"/>
    <cellStyle name="Percent 2" xfId="2" xr:uid="{00000000-0005-0000-0000-000009000000}"/>
  </cellStyles>
  <dxfs count="0"/>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51399825021901"/>
          <c:y val="2.63692038495188E-2"/>
          <c:w val="0.82921653543307094"/>
          <c:h val="0.67897044119485095"/>
        </c:manualLayout>
      </c:layout>
      <c:barChart>
        <c:barDir val="col"/>
        <c:grouping val="clustered"/>
        <c:varyColors val="0"/>
        <c:ser>
          <c:idx val="0"/>
          <c:order val="0"/>
          <c:spPr>
            <a:solidFill>
              <a:srgbClr val="800000"/>
            </a:solidFill>
            <a:ln w="3175" cap="rnd">
              <a:solidFill>
                <a:schemeClr val="tx1"/>
              </a:solidFill>
              <a:round/>
            </a:ln>
            <a:effectLst/>
          </c:spPr>
          <c:invertIfNegative val="0"/>
          <c:cat>
            <c:strRef>
              <c:f>'Weekly UI claims'!$B$27:$B$104</c:f>
              <c:strCache>
                <c:ptCount val="78"/>
                <c:pt idx="0">
                  <c:v>January 2019</c:v>
                </c:pt>
                <c:pt idx="1">
                  <c:v>January 2019</c:v>
                </c:pt>
                <c:pt idx="2">
                  <c:v>January 2019</c:v>
                </c:pt>
                <c:pt idx="3">
                  <c:v>January 2019</c:v>
                </c:pt>
                <c:pt idx="4">
                  <c:v>February 2019</c:v>
                </c:pt>
                <c:pt idx="5">
                  <c:v>February 2019</c:v>
                </c:pt>
                <c:pt idx="6">
                  <c:v>February 2019</c:v>
                </c:pt>
                <c:pt idx="7">
                  <c:v>February 2019</c:v>
                </c:pt>
                <c:pt idx="8">
                  <c:v>March 2019</c:v>
                </c:pt>
                <c:pt idx="9">
                  <c:v>March 2019</c:v>
                </c:pt>
                <c:pt idx="10">
                  <c:v>March 2019</c:v>
                </c:pt>
                <c:pt idx="11">
                  <c:v>March 2019</c:v>
                </c:pt>
                <c:pt idx="12">
                  <c:v>March 2019</c:v>
                </c:pt>
                <c:pt idx="13">
                  <c:v>April 2019</c:v>
                </c:pt>
                <c:pt idx="14">
                  <c:v>April 2019</c:v>
                </c:pt>
                <c:pt idx="15">
                  <c:v>April 2019</c:v>
                </c:pt>
                <c:pt idx="16">
                  <c:v>April 2019</c:v>
                </c:pt>
                <c:pt idx="17">
                  <c:v>May 2019</c:v>
                </c:pt>
                <c:pt idx="18">
                  <c:v>May 2019</c:v>
                </c:pt>
                <c:pt idx="19">
                  <c:v>May 2019</c:v>
                </c:pt>
                <c:pt idx="20">
                  <c:v>May 2019</c:v>
                </c:pt>
                <c:pt idx="21">
                  <c:v>June 2019</c:v>
                </c:pt>
                <c:pt idx="22">
                  <c:v>June 2019</c:v>
                </c:pt>
                <c:pt idx="23">
                  <c:v>June 2019</c:v>
                </c:pt>
                <c:pt idx="24">
                  <c:v>June 2019</c:v>
                </c:pt>
                <c:pt idx="25">
                  <c:v>June 2019</c:v>
                </c:pt>
                <c:pt idx="26">
                  <c:v>July 2019</c:v>
                </c:pt>
                <c:pt idx="27">
                  <c:v>July 2019</c:v>
                </c:pt>
                <c:pt idx="28">
                  <c:v>July 2019</c:v>
                </c:pt>
                <c:pt idx="29">
                  <c:v>July 2019</c:v>
                </c:pt>
                <c:pt idx="30">
                  <c:v>August 2019</c:v>
                </c:pt>
                <c:pt idx="31">
                  <c:v>August 2019</c:v>
                </c:pt>
                <c:pt idx="32">
                  <c:v>August 2019</c:v>
                </c:pt>
                <c:pt idx="33">
                  <c:v>August 2019</c:v>
                </c:pt>
                <c:pt idx="34">
                  <c:v>August 2019</c:v>
                </c:pt>
                <c:pt idx="35">
                  <c:v>September 2019</c:v>
                </c:pt>
                <c:pt idx="36">
                  <c:v>September 2019</c:v>
                </c:pt>
                <c:pt idx="37">
                  <c:v>September 2019</c:v>
                </c:pt>
                <c:pt idx="38">
                  <c:v>September 2019</c:v>
                </c:pt>
                <c:pt idx="39">
                  <c:v>October 2019</c:v>
                </c:pt>
                <c:pt idx="40">
                  <c:v>October 2019</c:v>
                </c:pt>
                <c:pt idx="41">
                  <c:v>September 2019</c:v>
                </c:pt>
                <c:pt idx="42">
                  <c:v>September 2019</c:v>
                </c:pt>
                <c:pt idx="43">
                  <c:v>November 2019</c:v>
                </c:pt>
                <c:pt idx="44">
                  <c:v>November 2019</c:v>
                </c:pt>
                <c:pt idx="45">
                  <c:v>November 2019</c:v>
                </c:pt>
                <c:pt idx="46">
                  <c:v>November 2019</c:v>
                </c:pt>
                <c:pt idx="47">
                  <c:v>November 2019</c:v>
                </c:pt>
                <c:pt idx="48">
                  <c:v>December 2019</c:v>
                </c:pt>
                <c:pt idx="49">
                  <c:v>December 2019</c:v>
                </c:pt>
                <c:pt idx="50">
                  <c:v>December 2019</c:v>
                </c:pt>
                <c:pt idx="51">
                  <c:v>December 2019</c:v>
                </c:pt>
                <c:pt idx="52">
                  <c:v>January 2020</c:v>
                </c:pt>
                <c:pt idx="53">
                  <c:v>January 2020</c:v>
                </c:pt>
                <c:pt idx="54">
                  <c:v>January 2020</c:v>
                </c:pt>
                <c:pt idx="55">
                  <c:v>January 2020</c:v>
                </c:pt>
                <c:pt idx="56">
                  <c:v>February 2020</c:v>
                </c:pt>
                <c:pt idx="57">
                  <c:v>February 2020</c:v>
                </c:pt>
                <c:pt idx="58">
                  <c:v>February 2020</c:v>
                </c:pt>
                <c:pt idx="59">
                  <c:v>February 2020</c:v>
                </c:pt>
                <c:pt idx="60">
                  <c:v>February 2020</c:v>
                </c:pt>
                <c:pt idx="61">
                  <c:v>March 2020</c:v>
                </c:pt>
                <c:pt idx="62">
                  <c:v>March 2020</c:v>
                </c:pt>
                <c:pt idx="63">
                  <c:v>2020 Mar</c:v>
                </c:pt>
                <c:pt idx="64">
                  <c:v>March 2020</c:v>
                </c:pt>
                <c:pt idx="65">
                  <c:v>April 2020</c:v>
                </c:pt>
                <c:pt idx="66">
                  <c:v>April 2020</c:v>
                </c:pt>
                <c:pt idx="67">
                  <c:v>April 2020</c:v>
                </c:pt>
                <c:pt idx="68">
                  <c:v>April 2020</c:v>
                </c:pt>
                <c:pt idx="69">
                  <c:v>May 2020</c:v>
                </c:pt>
                <c:pt idx="70">
                  <c:v>May 2020</c:v>
                </c:pt>
                <c:pt idx="71">
                  <c:v>May 2020</c:v>
                </c:pt>
                <c:pt idx="72">
                  <c:v>May 2020</c:v>
                </c:pt>
                <c:pt idx="73">
                  <c:v>May 2020</c:v>
                </c:pt>
                <c:pt idx="74">
                  <c:v>June 2020</c:v>
                </c:pt>
                <c:pt idx="75">
                  <c:v>June 2020</c:v>
                </c:pt>
                <c:pt idx="76">
                  <c:v>June 2020</c:v>
                </c:pt>
                <c:pt idx="77">
                  <c:v>June 2020</c:v>
                </c:pt>
              </c:strCache>
            </c:strRef>
          </c:cat>
          <c:val>
            <c:numRef>
              <c:f>'Weekly UI claims'!$C$27:$C$104</c:f>
              <c:numCache>
                <c:formatCode>#,##0</c:formatCode>
                <c:ptCount val="78"/>
                <c:pt idx="0">
                  <c:v>220000</c:v>
                </c:pt>
                <c:pt idx="1">
                  <c:v>216000</c:v>
                </c:pt>
                <c:pt idx="2">
                  <c:v>209000</c:v>
                </c:pt>
                <c:pt idx="3">
                  <c:v>236000</c:v>
                </c:pt>
                <c:pt idx="4">
                  <c:v>230000</c:v>
                </c:pt>
                <c:pt idx="5">
                  <c:v>228000</c:v>
                </c:pt>
                <c:pt idx="6">
                  <c:v>218000</c:v>
                </c:pt>
                <c:pt idx="7">
                  <c:v>224000</c:v>
                </c:pt>
                <c:pt idx="8">
                  <c:v>220000</c:v>
                </c:pt>
                <c:pt idx="9">
                  <c:v>224000</c:v>
                </c:pt>
                <c:pt idx="10">
                  <c:v>219000</c:v>
                </c:pt>
                <c:pt idx="11">
                  <c:v>215000</c:v>
                </c:pt>
                <c:pt idx="12">
                  <c:v>211000</c:v>
                </c:pt>
                <c:pt idx="13">
                  <c:v>203000</c:v>
                </c:pt>
                <c:pt idx="14">
                  <c:v>203000</c:v>
                </c:pt>
                <c:pt idx="15">
                  <c:v>226000</c:v>
                </c:pt>
                <c:pt idx="16">
                  <c:v>230000</c:v>
                </c:pt>
                <c:pt idx="17">
                  <c:v>225000</c:v>
                </c:pt>
                <c:pt idx="18">
                  <c:v>217000</c:v>
                </c:pt>
                <c:pt idx="19">
                  <c:v>213000</c:v>
                </c:pt>
                <c:pt idx="20">
                  <c:v>218000</c:v>
                </c:pt>
                <c:pt idx="21">
                  <c:v>220000</c:v>
                </c:pt>
                <c:pt idx="22">
                  <c:v>220000</c:v>
                </c:pt>
                <c:pt idx="23">
                  <c:v>219000</c:v>
                </c:pt>
                <c:pt idx="24">
                  <c:v>224000</c:v>
                </c:pt>
                <c:pt idx="25">
                  <c:v>222000</c:v>
                </c:pt>
                <c:pt idx="26">
                  <c:v>211000</c:v>
                </c:pt>
                <c:pt idx="27">
                  <c:v>217000</c:v>
                </c:pt>
                <c:pt idx="28">
                  <c:v>211000</c:v>
                </c:pt>
                <c:pt idx="29">
                  <c:v>216000</c:v>
                </c:pt>
                <c:pt idx="30">
                  <c:v>214000</c:v>
                </c:pt>
                <c:pt idx="31">
                  <c:v>218000</c:v>
                </c:pt>
                <c:pt idx="32">
                  <c:v>215000</c:v>
                </c:pt>
                <c:pt idx="33">
                  <c:v>215000</c:v>
                </c:pt>
                <c:pt idx="34">
                  <c:v>219000</c:v>
                </c:pt>
                <c:pt idx="35">
                  <c:v>208000</c:v>
                </c:pt>
                <c:pt idx="36">
                  <c:v>211000</c:v>
                </c:pt>
                <c:pt idx="37">
                  <c:v>215000</c:v>
                </c:pt>
                <c:pt idx="38">
                  <c:v>218000</c:v>
                </c:pt>
                <c:pt idx="39">
                  <c:v>212000</c:v>
                </c:pt>
                <c:pt idx="40">
                  <c:v>218000</c:v>
                </c:pt>
                <c:pt idx="41">
                  <c:v>213000</c:v>
                </c:pt>
                <c:pt idx="42">
                  <c:v>217000</c:v>
                </c:pt>
                <c:pt idx="43">
                  <c:v>212000</c:v>
                </c:pt>
                <c:pt idx="44">
                  <c:v>222000</c:v>
                </c:pt>
                <c:pt idx="45">
                  <c:v>223000</c:v>
                </c:pt>
                <c:pt idx="46">
                  <c:v>211000</c:v>
                </c:pt>
                <c:pt idx="47">
                  <c:v>206000</c:v>
                </c:pt>
                <c:pt idx="48">
                  <c:v>237000</c:v>
                </c:pt>
                <c:pt idx="49">
                  <c:v>229000</c:v>
                </c:pt>
                <c:pt idx="50">
                  <c:v>218000</c:v>
                </c:pt>
                <c:pt idx="51">
                  <c:v>220000</c:v>
                </c:pt>
                <c:pt idx="52">
                  <c:v>212000</c:v>
                </c:pt>
                <c:pt idx="53">
                  <c:v>207000</c:v>
                </c:pt>
                <c:pt idx="54">
                  <c:v>220000</c:v>
                </c:pt>
                <c:pt idx="55">
                  <c:v>212000</c:v>
                </c:pt>
                <c:pt idx="56">
                  <c:v>201000</c:v>
                </c:pt>
                <c:pt idx="57">
                  <c:v>204000</c:v>
                </c:pt>
                <c:pt idx="58">
                  <c:v>215000</c:v>
                </c:pt>
                <c:pt idx="59">
                  <c:v>220000</c:v>
                </c:pt>
                <c:pt idx="60">
                  <c:v>217000</c:v>
                </c:pt>
                <c:pt idx="61">
                  <c:v>211000</c:v>
                </c:pt>
                <c:pt idx="62">
                  <c:v>282000</c:v>
                </c:pt>
                <c:pt idx="63">
                  <c:v>3307000</c:v>
                </c:pt>
                <c:pt idx="64">
                  <c:v>6648000</c:v>
                </c:pt>
                <c:pt idx="65">
                  <c:v>6615000</c:v>
                </c:pt>
                <c:pt idx="66">
                  <c:v>5237000</c:v>
                </c:pt>
                <c:pt idx="67">
                  <c:v>4442000</c:v>
                </c:pt>
                <c:pt idx="68">
                  <c:v>3867000</c:v>
                </c:pt>
                <c:pt idx="69">
                  <c:v>3176000</c:v>
                </c:pt>
                <c:pt idx="70">
                  <c:v>2687000</c:v>
                </c:pt>
                <c:pt idx="71">
                  <c:v>2446000</c:v>
                </c:pt>
                <c:pt idx="72">
                  <c:v>2123000</c:v>
                </c:pt>
                <c:pt idx="73">
                  <c:v>1897000</c:v>
                </c:pt>
                <c:pt idx="74">
                  <c:v>1566000</c:v>
                </c:pt>
                <c:pt idx="75">
                  <c:v>1540000</c:v>
                </c:pt>
                <c:pt idx="76">
                  <c:v>1482000</c:v>
                </c:pt>
                <c:pt idx="77">
                  <c:v>1427000</c:v>
                </c:pt>
              </c:numCache>
            </c:numRef>
          </c:val>
          <c:extLst>
            <c:ext xmlns:c16="http://schemas.microsoft.com/office/drawing/2014/chart" uri="{C3380CC4-5D6E-409C-BE32-E72D297353CC}">
              <c16:uniqueId val="{00000000-FDBE-6249-9090-056CDDCD6073}"/>
            </c:ext>
          </c:extLst>
        </c:ser>
        <c:dLbls>
          <c:showLegendKey val="0"/>
          <c:showVal val="0"/>
          <c:showCatName val="0"/>
          <c:showSerName val="0"/>
          <c:showPercent val="0"/>
          <c:showBubbleSize val="0"/>
        </c:dLbls>
        <c:gapWidth val="0"/>
        <c:axId val="-2128289288"/>
        <c:axId val="-2127653448"/>
      </c:barChart>
      <c:catAx>
        <c:axId val="-2128289288"/>
        <c:scaling>
          <c:orientation val="minMax"/>
        </c:scaling>
        <c:delete val="0"/>
        <c:axPos val="b"/>
        <c:numFmt formatCode="[$-409]mmmm\-yy;@" sourceLinked="0"/>
        <c:majorTickMark val="out"/>
        <c:minorTickMark val="none"/>
        <c:tickLblPos val="nextTo"/>
        <c:spPr>
          <a:noFill/>
          <a:ln w="3175" cap="flat" cmpd="sng" algn="ctr">
            <a:solidFill>
              <a:schemeClr val="bg1">
                <a:lumMod val="50000"/>
              </a:schemeClr>
            </a:solidFill>
            <a:round/>
          </a:ln>
          <a:effectLst/>
        </c:spPr>
        <c:txPr>
          <a:bodyPr rot="-2700000" vert="horz"/>
          <a:lstStyle/>
          <a:p>
            <a:pPr>
              <a:defRPr/>
            </a:pPr>
            <a:endParaRPr lang="en-US"/>
          </a:p>
        </c:txPr>
        <c:crossAx val="-2127653448"/>
        <c:crosses val="autoZero"/>
        <c:auto val="1"/>
        <c:lblAlgn val="ctr"/>
        <c:lblOffset val="100"/>
        <c:tickLblSkip val="11"/>
        <c:tickMarkSkip val="11"/>
        <c:noMultiLvlLbl val="0"/>
      </c:catAx>
      <c:valAx>
        <c:axId val="-2127653448"/>
        <c:scaling>
          <c:orientation val="minMax"/>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vert="horz"/>
          <a:lstStyle/>
          <a:p>
            <a:pPr>
              <a:defRPr/>
            </a:pPr>
            <a:endParaRPr lang="en-US"/>
          </a:p>
        </c:txPr>
        <c:crossAx val="-2128289288"/>
        <c:crosses val="autoZero"/>
        <c:crossBetween val="between"/>
        <c:majorUnit val="2000000"/>
        <c:dispUnits>
          <c:builtInUnit val="millions"/>
          <c:dispUnitsLbl>
            <c:layout>
              <c:manualLayout>
                <c:xMode val="edge"/>
                <c:yMode val="edge"/>
                <c:x val="5.4177602799649997E-4"/>
                <c:y val="0.28407105361829799"/>
              </c:manualLayout>
            </c:layout>
            <c:tx>
              <c:rich>
                <a:bodyPr/>
                <a:lstStyle/>
                <a:p>
                  <a:pPr>
                    <a:defRPr b="0"/>
                  </a:pPr>
                  <a:r>
                    <a:rPr lang="en-US" b="0"/>
                    <a:t> Millions</a:t>
                  </a:r>
                </a:p>
              </c:rich>
            </c:tx>
          </c:dispUnitsLbl>
        </c:dispUnits>
      </c:valAx>
    </c:plotArea>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567147856517895E-2"/>
          <c:y val="2.1795713035870499E-2"/>
          <c:w val="0.89249759405074403"/>
          <c:h val="0.90598893888263898"/>
        </c:manualLayout>
      </c:layout>
      <c:barChart>
        <c:barDir val="col"/>
        <c:grouping val="clustered"/>
        <c:varyColors val="0"/>
        <c:ser>
          <c:idx val="2"/>
          <c:order val="0"/>
          <c:tx>
            <c:strRef>
              <c:f>'Change in UR by age, gender'!$B$46</c:f>
              <c:strCache>
                <c:ptCount val="1"/>
                <c:pt idx="0">
                  <c:v>Men ages 16-24</c:v>
                </c:pt>
              </c:strCache>
            </c:strRef>
          </c:tx>
          <c:spPr>
            <a:solidFill>
              <a:schemeClr val="tx1"/>
            </a:solidFill>
            <a:ln>
              <a:noFill/>
            </a:ln>
            <a:effectLst/>
          </c:spPr>
          <c:invertIfNegative val="0"/>
          <c:dLbls>
            <c:dLbl>
              <c:idx val="1"/>
              <c:layout>
                <c:manualLayout>
                  <c:x val="8.3333333333333297E-3"/>
                  <c:y val="-3.968253968254110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94B-F24E-975B-D97F64AADD9C}"/>
                </c:ext>
              </c:extLst>
            </c:dLbl>
            <c:dLbl>
              <c:idx val="3"/>
              <c:layout>
                <c:manualLayout>
                  <c:x val="2.7777777777777801E-3"/>
                  <c:y val="-1.19047619047619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94B-F24E-975B-D97F64AADD9C}"/>
                </c:ext>
              </c:extLst>
            </c:dLbl>
            <c:dLbl>
              <c:idx val="4"/>
              <c:layout>
                <c:manualLayout>
                  <c:x val="-2.7777777777777801E-3"/>
                  <c:y val="-2.77777777777779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94B-F24E-975B-D97F64AADD9C}"/>
                </c:ext>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'Change in UR by age, gender'!$A$47:$A$53</c:f>
              <c:strCache>
                <c:ptCount val="7"/>
                <c:pt idx="0">
                  <c:v>1973-1974</c:v>
                </c:pt>
                <c:pt idx="1">
                  <c:v>1980</c:v>
                </c:pt>
                <c:pt idx="2">
                  <c:v>1981-1982</c:v>
                </c:pt>
                <c:pt idx="3">
                  <c:v>1990-1991</c:v>
                </c:pt>
                <c:pt idx="4">
                  <c:v>2001</c:v>
                </c:pt>
                <c:pt idx="5">
                  <c:v>2007-2009</c:v>
                </c:pt>
                <c:pt idx="6">
                  <c:v>2020</c:v>
                </c:pt>
              </c:strCache>
            </c:strRef>
          </c:cat>
          <c:val>
            <c:numRef>
              <c:f>'Change in UR by age, gender'!$B$47:$B$53</c:f>
              <c:numCache>
                <c:formatCode>0.0%</c:formatCode>
                <c:ptCount val="7"/>
                <c:pt idx="0">
                  <c:v>6.5000000000000002E-2</c:v>
                </c:pt>
                <c:pt idx="1">
                  <c:v>3.3000000000000008E-2</c:v>
                </c:pt>
                <c:pt idx="2">
                  <c:v>6.3999999999999987E-2</c:v>
                </c:pt>
                <c:pt idx="3">
                  <c:v>0.03</c:v>
                </c:pt>
                <c:pt idx="4">
                  <c:v>2.2000000000000009E-2</c:v>
                </c:pt>
                <c:pt idx="5">
                  <c:v>7.3000000000000009E-2</c:v>
                </c:pt>
                <c:pt idx="6">
                  <c:v>0.16700000000000001</c:v>
                </c:pt>
              </c:numCache>
            </c:numRef>
          </c:val>
          <c:extLst>
            <c:ext xmlns:c16="http://schemas.microsoft.com/office/drawing/2014/chart" uri="{C3380CC4-5D6E-409C-BE32-E72D297353CC}">
              <c16:uniqueId val="{00000002-D94B-F24E-975B-D97F64AADD9C}"/>
            </c:ext>
          </c:extLst>
        </c:ser>
        <c:ser>
          <c:idx val="0"/>
          <c:order val="1"/>
          <c:tx>
            <c:strRef>
              <c:f>'Change in UR by age, gender'!$C$46</c:f>
              <c:strCache>
                <c:ptCount val="1"/>
                <c:pt idx="0">
                  <c:v>Men ages 25-54</c:v>
                </c:pt>
              </c:strCache>
            </c:strRef>
          </c:tx>
          <c:spPr>
            <a:solidFill>
              <a:srgbClr val="800000"/>
            </a:solidFill>
            <a:ln w="3175">
              <a:solidFill>
                <a:schemeClr val="tx1"/>
              </a:solidFill>
            </a:ln>
            <a:effectLst/>
          </c:spPr>
          <c:invertIfNegative val="0"/>
          <c:dLbls>
            <c:dLbl>
              <c:idx val="0"/>
              <c:layout>
                <c:manualLayout>
                  <c:x val="2.5000000000000001E-2"/>
                  <c:y val="-3.96825396825411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94B-F24E-975B-D97F64AADD9C}"/>
                </c:ext>
              </c:extLst>
            </c:dLbl>
            <c:dLbl>
              <c:idx val="1"/>
              <c:layout>
                <c:manualLayout>
                  <c:x val="2.77777777777777E-2"/>
                  <c:y val="7.93650793650801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94B-F24E-975B-D97F64AADD9C}"/>
                </c:ext>
              </c:extLst>
            </c:dLbl>
            <c:dLbl>
              <c:idx val="2"/>
              <c:layout>
                <c:manualLayout>
                  <c:x val="2.7777777777777801E-2"/>
                  <c:y val="7.936507936507939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94B-F24E-975B-D97F64AADD9C}"/>
                </c:ext>
              </c:extLst>
            </c:dLbl>
            <c:dLbl>
              <c:idx val="3"/>
              <c:layout>
                <c:manualLayout>
                  <c:x val="1.9444444444444299E-2"/>
                  <c:y val="-1.19047619047619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94B-F24E-975B-D97F64AADD9C}"/>
                </c:ext>
              </c:extLst>
            </c:dLbl>
            <c:dLbl>
              <c:idx val="4"/>
              <c:layout>
                <c:manualLayout>
                  <c:x val="1.6666666666666701E-2"/>
                  <c:y val="-1.9841269841269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94B-F24E-975B-D97F64AADD9C}"/>
                </c:ext>
              </c:extLst>
            </c:dLbl>
            <c:dLbl>
              <c:idx val="5"/>
              <c:layout>
                <c:manualLayout>
                  <c:x val="2.499999999999990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94B-F24E-975B-D97F64AADD9C}"/>
                </c:ext>
              </c:extLst>
            </c:dLbl>
            <c:dLbl>
              <c:idx val="6"/>
              <c:layout>
                <c:manualLayout>
                  <c:x val="1.9444444444444299E-2"/>
                  <c:y val="7.9365079365078597E-3"/>
                </c:manualLayout>
              </c:layout>
              <c:showLegendKey val="0"/>
              <c:showVal val="1"/>
              <c:showCatName val="0"/>
              <c:showSerName val="0"/>
              <c:showPercent val="0"/>
              <c:showBubbleSize val="0"/>
              <c:extLst>
                <c:ext xmlns:c15="http://schemas.microsoft.com/office/drawing/2012/chart" uri="{CE6537A1-D6FC-4f65-9D91-7224C49458BB}">
                  <c15:layout>
                    <c:manualLayout>
                      <c:w val="8.6097331583552053E-2"/>
                      <c:h val="7.4563492063492068E-2"/>
                    </c:manualLayout>
                  </c15:layout>
                </c:ext>
                <c:ext xmlns:c16="http://schemas.microsoft.com/office/drawing/2014/chart" uri="{C3380CC4-5D6E-409C-BE32-E72D297353CC}">
                  <c16:uniqueId val="{00000009-D94B-F24E-975B-D97F64AADD9C}"/>
                </c:ext>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'Change in UR by age, gender'!$A$47:$A$53</c:f>
              <c:strCache>
                <c:ptCount val="7"/>
                <c:pt idx="0">
                  <c:v>1973-1974</c:v>
                </c:pt>
                <c:pt idx="1">
                  <c:v>1980</c:v>
                </c:pt>
                <c:pt idx="2">
                  <c:v>1981-1982</c:v>
                </c:pt>
                <c:pt idx="3">
                  <c:v>1990-1991</c:v>
                </c:pt>
                <c:pt idx="4">
                  <c:v>2001</c:v>
                </c:pt>
                <c:pt idx="5">
                  <c:v>2007-2009</c:v>
                </c:pt>
                <c:pt idx="6">
                  <c:v>2020</c:v>
                </c:pt>
              </c:strCache>
            </c:strRef>
          </c:cat>
          <c:val>
            <c:numRef>
              <c:f>'Change in UR by age, gender'!$C$47:$C$53</c:f>
              <c:numCache>
                <c:formatCode>0.0%</c:formatCode>
                <c:ptCount val="7"/>
                <c:pt idx="0">
                  <c:v>3.3000000000000002E-2</c:v>
                </c:pt>
                <c:pt idx="1">
                  <c:v>0.02</c:v>
                </c:pt>
                <c:pt idx="2">
                  <c:v>4.1000000000000002E-2</c:v>
                </c:pt>
                <c:pt idx="3">
                  <c:v>1.4E-2</c:v>
                </c:pt>
                <c:pt idx="4">
                  <c:v>1.2999999999999999E-2</c:v>
                </c:pt>
                <c:pt idx="5">
                  <c:v>5.5E-2</c:v>
                </c:pt>
                <c:pt idx="6">
                  <c:v>0.09</c:v>
                </c:pt>
              </c:numCache>
            </c:numRef>
          </c:val>
          <c:extLst>
            <c:ext xmlns:c16="http://schemas.microsoft.com/office/drawing/2014/chart" uri="{C3380CC4-5D6E-409C-BE32-E72D297353CC}">
              <c16:uniqueId val="{0000000A-D94B-F24E-975B-D97F64AADD9C}"/>
            </c:ext>
          </c:extLst>
        </c:ser>
        <c:ser>
          <c:idx val="1"/>
          <c:order val="2"/>
          <c:tx>
            <c:strRef>
              <c:f>'Change in UR by age, gender'!$D$46</c:f>
              <c:strCache>
                <c:ptCount val="1"/>
                <c:pt idx="0">
                  <c:v>Men ages 55+</c:v>
                </c:pt>
              </c:strCache>
            </c:strRef>
          </c:tx>
          <c:spPr>
            <a:solidFill>
              <a:schemeClr val="bg1">
                <a:lumMod val="75000"/>
              </a:schemeClr>
            </a:solidFill>
            <a:ln w="3175">
              <a:solidFill>
                <a:schemeClr val="tx1"/>
              </a:solidFill>
            </a:ln>
            <a:effectLst/>
          </c:spPr>
          <c:invertIfNegative val="0"/>
          <c:dLbls>
            <c:dLbl>
              <c:idx val="0"/>
              <c:layout>
                <c:manualLayout>
                  <c:x val="2.2222222222222199E-2"/>
                  <c:y val="1.19047619047619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94B-F24E-975B-D97F64AADD9C}"/>
                </c:ext>
              </c:extLst>
            </c:dLbl>
            <c:dLbl>
              <c:idx val="1"/>
              <c:layout>
                <c:manualLayout>
                  <c:x val="2.5000000000000001E-2"/>
                  <c:y val="1.587301587301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94B-F24E-975B-D97F64AADD9C}"/>
                </c:ext>
              </c:extLst>
            </c:dLbl>
            <c:dLbl>
              <c:idx val="2"/>
              <c:layout>
                <c:manualLayout>
                  <c:x val="2.2222222222222199E-2"/>
                  <c:y val="1.19047619047619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94B-F24E-975B-D97F64AADD9C}"/>
                </c:ext>
              </c:extLst>
            </c:dLbl>
            <c:dLbl>
              <c:idx val="3"/>
              <c:layout>
                <c:manualLayout>
                  <c:x val="2.2222222222222199E-2"/>
                  <c:y val="1.9841269841269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94B-F24E-975B-D97F64AADD9C}"/>
                </c:ext>
              </c:extLst>
            </c:dLbl>
            <c:dLbl>
              <c:idx val="4"/>
              <c:layout>
                <c:manualLayout>
                  <c:x val="2.5000000000000001E-2"/>
                  <c:y val="1.190476190476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94B-F24E-975B-D97F64AADD9C}"/>
                </c:ext>
              </c:extLst>
            </c:dLbl>
            <c:dLbl>
              <c:idx val="5"/>
              <c:layout>
                <c:manualLayout>
                  <c:x val="2.5000000000000001E-2"/>
                  <c:y val="1.587301587301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94B-F24E-975B-D97F64AADD9C}"/>
                </c:ext>
              </c:extLst>
            </c:dLbl>
            <c:dLbl>
              <c:idx val="6"/>
              <c:layout>
                <c:manualLayout>
                  <c:x val="8.3333333333333297E-3"/>
                  <c:y val="-4.76190476190476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94B-F24E-975B-D97F64AADD9C}"/>
                </c:ext>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'Change in UR by age, gender'!$A$47:$A$53</c:f>
              <c:strCache>
                <c:ptCount val="7"/>
                <c:pt idx="0">
                  <c:v>1973-1974</c:v>
                </c:pt>
                <c:pt idx="1">
                  <c:v>1980</c:v>
                </c:pt>
                <c:pt idx="2">
                  <c:v>1981-1982</c:v>
                </c:pt>
                <c:pt idx="3">
                  <c:v>1990-1991</c:v>
                </c:pt>
                <c:pt idx="4">
                  <c:v>2001</c:v>
                </c:pt>
                <c:pt idx="5">
                  <c:v>2007-2009</c:v>
                </c:pt>
                <c:pt idx="6">
                  <c:v>2020</c:v>
                </c:pt>
              </c:strCache>
            </c:strRef>
          </c:cat>
          <c:val>
            <c:numRef>
              <c:f>'Change in UR by age, gender'!$D$47:$D$53</c:f>
              <c:numCache>
                <c:formatCode>0.0%</c:formatCode>
                <c:ptCount val="7"/>
                <c:pt idx="0">
                  <c:v>1.7000000000000001E-2</c:v>
                </c:pt>
                <c:pt idx="1">
                  <c:v>4.0000000000000001E-3</c:v>
                </c:pt>
                <c:pt idx="2">
                  <c:v>2.1999999999999999E-2</c:v>
                </c:pt>
                <c:pt idx="3">
                  <c:v>0.01</c:v>
                </c:pt>
                <c:pt idx="4">
                  <c:v>1.0999999999999999E-2</c:v>
                </c:pt>
                <c:pt idx="5">
                  <c:v>4.7E-2</c:v>
                </c:pt>
                <c:pt idx="6">
                  <c:v>9.4E-2</c:v>
                </c:pt>
              </c:numCache>
            </c:numRef>
          </c:val>
          <c:extLst>
            <c:ext xmlns:c16="http://schemas.microsoft.com/office/drawing/2014/chart" uri="{C3380CC4-5D6E-409C-BE32-E72D297353CC}">
              <c16:uniqueId val="{00000012-D94B-F24E-975B-D97F64AADD9C}"/>
            </c:ext>
          </c:extLst>
        </c:ser>
        <c:dLbls>
          <c:showLegendKey val="0"/>
          <c:showVal val="0"/>
          <c:showCatName val="0"/>
          <c:showSerName val="0"/>
          <c:showPercent val="0"/>
          <c:showBubbleSize val="0"/>
        </c:dLbls>
        <c:gapWidth val="219"/>
        <c:axId val="-2128496200"/>
        <c:axId val="-2128499960"/>
      </c:barChart>
      <c:catAx>
        <c:axId val="-2128496200"/>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128499960"/>
        <c:crosses val="autoZero"/>
        <c:auto val="1"/>
        <c:lblAlgn val="ctr"/>
        <c:lblOffset val="100"/>
        <c:noMultiLvlLbl val="0"/>
      </c:catAx>
      <c:valAx>
        <c:axId val="-2128499960"/>
        <c:scaling>
          <c:orientation val="minMax"/>
          <c:max val="0.25"/>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128496200"/>
        <c:crosses val="autoZero"/>
        <c:crossBetween val="between"/>
        <c:majorUnit val="0.05"/>
      </c:valAx>
    </c:plotArea>
    <c:legend>
      <c:legendPos val="b"/>
      <c:layout>
        <c:manualLayout>
          <c:xMode val="edge"/>
          <c:yMode val="edge"/>
          <c:x val="0.10305949256343"/>
          <c:y val="4.6390451193600801E-2"/>
          <c:w val="0.27159076990376202"/>
          <c:h val="0.16013779527559099"/>
        </c:manualLayout>
      </c:layout>
      <c:overlay val="0"/>
      <c:spPr>
        <a:solidFill>
          <a:schemeClr val="bg1"/>
        </a:solid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613517060367399E-2"/>
          <c:y val="2.1795713035870499E-2"/>
          <c:w val="0.88694203849518805"/>
          <c:h val="0.90598893888263898"/>
        </c:manualLayout>
      </c:layout>
      <c:barChart>
        <c:barDir val="col"/>
        <c:grouping val="clustered"/>
        <c:varyColors val="0"/>
        <c:ser>
          <c:idx val="2"/>
          <c:order val="0"/>
          <c:tx>
            <c:strRef>
              <c:f>'Change in UR by age, gender'!$B$56</c:f>
              <c:strCache>
                <c:ptCount val="1"/>
                <c:pt idx="0">
                  <c:v>Women ages 16-24</c:v>
                </c:pt>
              </c:strCache>
            </c:strRef>
          </c:tx>
          <c:spPr>
            <a:solidFill>
              <a:schemeClr val="tx1"/>
            </a:solidFill>
          </c:spPr>
          <c:invertIfNegative val="0"/>
          <c:dLbls>
            <c:dLbl>
              <c:idx val="0"/>
              <c:layout>
                <c:manualLayout>
                  <c:x val="2.77777777777779E-3"/>
                  <c:y val="-1.98412698412697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107-8940-9D6D-A6BE6AAF3676}"/>
                </c:ext>
              </c:extLst>
            </c:dLbl>
            <c:dLbl>
              <c:idx val="1"/>
              <c:layout>
                <c:manualLayout>
                  <c:x val="-1.1111111111111099E-2"/>
                  <c:y val="3.9682539682538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07-8940-9D6D-A6BE6AAF3676}"/>
                </c:ext>
              </c:extLst>
            </c:dLbl>
            <c:dLbl>
              <c:idx val="2"/>
              <c:layout>
                <c:manualLayout>
                  <c:x val="-8.3333333333333297E-3"/>
                  <c:y val="-1.98412698412697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107-8940-9D6D-A6BE6AAF3676}"/>
                </c:ext>
              </c:extLst>
            </c:dLbl>
            <c:dLbl>
              <c:idx val="3"/>
              <c:layout>
                <c:manualLayout>
                  <c:x val="5.5555555555555497E-3"/>
                  <c:y val="-3.968253968253979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07-8940-9D6D-A6BE6AAF3676}"/>
                </c:ext>
              </c:extLst>
            </c:dLbl>
            <c:dLbl>
              <c:idx val="4"/>
              <c:layout>
                <c:manualLayout>
                  <c:x val="0"/>
                  <c:y val="-3.174603174603170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107-8940-9D6D-A6BE6AAF3676}"/>
                </c:ext>
              </c:extLst>
            </c:dLbl>
            <c:dLbl>
              <c:idx val="5"/>
              <c:layout>
                <c:manualLayout>
                  <c:x val="-1.0185067526416E-16"/>
                  <c:y val="-1.98412698412697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107-8940-9D6D-A6BE6AAF3676}"/>
                </c:ext>
              </c:extLst>
            </c:dLbl>
            <c:dLbl>
              <c:idx val="6"/>
              <c:layout>
                <c:manualLayout>
                  <c:x val="8.3333333333334408E-3"/>
                  <c:y val="2.38095238095237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07-8940-9D6D-A6BE6AAF3676}"/>
                </c:ext>
              </c:extLst>
            </c:dLbl>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'Change in UR by age, gender'!$A$57:$A$63</c:f>
              <c:strCache>
                <c:ptCount val="7"/>
                <c:pt idx="0">
                  <c:v>1973-1974</c:v>
                </c:pt>
                <c:pt idx="1">
                  <c:v>1980</c:v>
                </c:pt>
                <c:pt idx="2">
                  <c:v>1981-1982</c:v>
                </c:pt>
                <c:pt idx="3">
                  <c:v>1990-1991</c:v>
                </c:pt>
                <c:pt idx="4">
                  <c:v>2001</c:v>
                </c:pt>
                <c:pt idx="5">
                  <c:v>2007-2009</c:v>
                </c:pt>
                <c:pt idx="6">
                  <c:v>2020</c:v>
                </c:pt>
              </c:strCache>
            </c:strRef>
          </c:cat>
          <c:val>
            <c:numRef>
              <c:f>'Change in UR by age, gender'!$B$57:$B$63</c:f>
              <c:numCache>
                <c:formatCode>0.0%</c:formatCode>
                <c:ptCount val="7"/>
                <c:pt idx="0">
                  <c:v>4.9000000000000002E-2</c:v>
                </c:pt>
                <c:pt idx="1">
                  <c:v>1.0999999999999996E-2</c:v>
                </c:pt>
                <c:pt idx="2">
                  <c:v>3.2999999999999988E-2</c:v>
                </c:pt>
                <c:pt idx="3">
                  <c:v>1.6999999999999994E-2</c:v>
                </c:pt>
                <c:pt idx="4">
                  <c:v>1.2999999999999989E-2</c:v>
                </c:pt>
                <c:pt idx="5">
                  <c:v>5.3000000000000005E-2</c:v>
                </c:pt>
                <c:pt idx="6">
                  <c:v>0.22900000000000001</c:v>
                </c:pt>
              </c:numCache>
            </c:numRef>
          </c:val>
          <c:extLst>
            <c:ext xmlns:c16="http://schemas.microsoft.com/office/drawing/2014/chart" uri="{C3380CC4-5D6E-409C-BE32-E72D297353CC}">
              <c16:uniqueId val="{00000004-0107-8940-9D6D-A6BE6AAF3676}"/>
            </c:ext>
          </c:extLst>
        </c:ser>
        <c:ser>
          <c:idx val="0"/>
          <c:order val="1"/>
          <c:tx>
            <c:strRef>
              <c:f>'Change in UR by age, gender'!$C$56</c:f>
              <c:strCache>
                <c:ptCount val="1"/>
                <c:pt idx="0">
                  <c:v>Women ages 25-54</c:v>
                </c:pt>
              </c:strCache>
            </c:strRef>
          </c:tx>
          <c:spPr>
            <a:solidFill>
              <a:srgbClr val="800000"/>
            </a:solidFill>
            <a:ln w="3175">
              <a:solidFill>
                <a:schemeClr val="tx1"/>
              </a:solidFill>
            </a:ln>
            <a:effectLst/>
          </c:spPr>
          <c:invertIfNegative val="0"/>
          <c:dLbls>
            <c:dLbl>
              <c:idx val="0"/>
              <c:layout>
                <c:manualLayout>
                  <c:x val="2.5000000000000001E-2"/>
                  <c:y val="-1.3888888888888999E-2"/>
                </c:manualLayout>
              </c:layout>
              <c:showLegendKey val="0"/>
              <c:showVal val="1"/>
              <c:showCatName val="0"/>
              <c:showSerName val="0"/>
              <c:showPercent val="0"/>
              <c:showBubbleSize val="0"/>
              <c:extLst>
                <c:ext xmlns:c15="http://schemas.microsoft.com/office/drawing/2012/chart" uri="{CE6537A1-D6FC-4f65-9D91-7224C49458BB}">
                  <c15:layout>
                    <c:manualLayout>
                      <c:w val="8.6097331583552053E-2"/>
                      <c:h val="9.4404761904761908E-2"/>
                    </c:manualLayout>
                  </c15:layout>
                </c:ext>
                <c:ext xmlns:c16="http://schemas.microsoft.com/office/drawing/2014/chart" uri="{C3380CC4-5D6E-409C-BE32-E72D297353CC}">
                  <c16:uniqueId val="{00000005-0107-8940-9D6D-A6BE6AAF3676}"/>
                </c:ext>
              </c:extLst>
            </c:dLbl>
            <c:dLbl>
              <c:idx val="1"/>
              <c:layout>
                <c:manualLayout>
                  <c:x val="3.6111111111111101E-2"/>
                  <c:y val="1.5873172103487099E-2"/>
                </c:manualLayout>
              </c:layout>
              <c:showLegendKey val="0"/>
              <c:showVal val="1"/>
              <c:showCatName val="0"/>
              <c:showSerName val="0"/>
              <c:showPercent val="0"/>
              <c:showBubbleSize val="0"/>
              <c:extLst>
                <c:ext xmlns:c15="http://schemas.microsoft.com/office/drawing/2012/chart" uri="{CE6537A1-D6FC-4f65-9D91-7224C49458BB}">
                  <c15:layout>
                    <c:manualLayout>
                      <c:w val="8.6097331583552053E-2"/>
                      <c:h val="6.6626984126984118E-2"/>
                    </c:manualLayout>
                  </c15:layout>
                </c:ext>
                <c:ext xmlns:c16="http://schemas.microsoft.com/office/drawing/2014/chart" uri="{C3380CC4-5D6E-409C-BE32-E72D297353CC}">
                  <c16:uniqueId val="{00000006-0107-8940-9D6D-A6BE6AAF3676}"/>
                </c:ext>
              </c:extLst>
            </c:dLbl>
            <c:dLbl>
              <c:idx val="2"/>
              <c:layout>
                <c:manualLayout>
                  <c:x val="2.2222222222222199E-2"/>
                  <c:y val="-3.968253968253969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107-8940-9D6D-A6BE6AAF3676}"/>
                </c:ext>
              </c:extLst>
            </c:dLbl>
            <c:dLbl>
              <c:idx val="3"/>
              <c:layout>
                <c:manualLayout>
                  <c:x val="1.9783245844269499E-2"/>
                  <c:y val="-2.780277465316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07-8940-9D6D-A6BE6AAF3676}"/>
                </c:ext>
              </c:extLst>
            </c:dLbl>
            <c:dLbl>
              <c:idx val="4"/>
              <c:layout>
                <c:manualLayout>
                  <c:x val="1.6666666666666601E-2"/>
                  <c:y val="-7.275048233154320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07-8940-9D6D-A6BE6AAF3676}"/>
                </c:ext>
              </c:extLst>
            </c:dLbl>
            <c:dLbl>
              <c:idx val="5"/>
              <c:layout>
                <c:manualLayout>
                  <c:x val="2.2987751531058601E-2"/>
                  <c:y val="-2.38095238095238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07-8940-9D6D-A6BE6AAF3676}"/>
                </c:ext>
              </c:extLst>
            </c:dLbl>
            <c:dLbl>
              <c:idx val="6"/>
              <c:layout>
                <c:manualLayout>
                  <c:x val="3.05555555555557E-2"/>
                  <c:y val="1.98412698412698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107-8940-9D6D-A6BE6AAF3676}"/>
                </c:ext>
              </c:extLst>
            </c:dLbl>
            <c:numFmt formatCode="0.0%" sourceLinked="0"/>
            <c:spPr>
              <a:noFill/>
              <a:ln>
                <a:noFill/>
              </a:ln>
              <a:effectLst/>
            </c:spPr>
            <c:txPr>
              <a:bodyPr rot="0" vert="horz"/>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'Change in UR by age, gender'!$A$57:$A$63</c:f>
              <c:strCache>
                <c:ptCount val="7"/>
                <c:pt idx="0">
                  <c:v>1973-1974</c:v>
                </c:pt>
                <c:pt idx="1">
                  <c:v>1980</c:v>
                </c:pt>
                <c:pt idx="2">
                  <c:v>1981-1982</c:v>
                </c:pt>
                <c:pt idx="3">
                  <c:v>1990-1991</c:v>
                </c:pt>
                <c:pt idx="4">
                  <c:v>2001</c:v>
                </c:pt>
                <c:pt idx="5">
                  <c:v>2007-2009</c:v>
                </c:pt>
                <c:pt idx="6">
                  <c:v>2020</c:v>
                </c:pt>
              </c:strCache>
            </c:strRef>
          </c:cat>
          <c:val>
            <c:numRef>
              <c:f>'Change in UR by age, gender'!$C$57:$C$63</c:f>
              <c:numCache>
                <c:formatCode>0.0%</c:formatCode>
                <c:ptCount val="7"/>
                <c:pt idx="0">
                  <c:v>3.2000000000000001E-2</c:v>
                </c:pt>
                <c:pt idx="1">
                  <c:v>8.9999999999999993E-3</c:v>
                </c:pt>
                <c:pt idx="2">
                  <c:v>2.5000000000000001E-2</c:v>
                </c:pt>
                <c:pt idx="3">
                  <c:v>8.0000000000000002E-3</c:v>
                </c:pt>
                <c:pt idx="4">
                  <c:v>1.2E-2</c:v>
                </c:pt>
                <c:pt idx="5">
                  <c:v>3.2000000000000001E-2</c:v>
                </c:pt>
                <c:pt idx="6">
                  <c:v>0.108</c:v>
                </c:pt>
              </c:numCache>
            </c:numRef>
          </c:val>
          <c:extLst>
            <c:ext xmlns:c16="http://schemas.microsoft.com/office/drawing/2014/chart" uri="{C3380CC4-5D6E-409C-BE32-E72D297353CC}">
              <c16:uniqueId val="{0000000C-0107-8940-9D6D-A6BE6AAF3676}"/>
            </c:ext>
          </c:extLst>
        </c:ser>
        <c:ser>
          <c:idx val="1"/>
          <c:order val="2"/>
          <c:tx>
            <c:strRef>
              <c:f>'Change in UR by age, gender'!$D$56</c:f>
              <c:strCache>
                <c:ptCount val="1"/>
                <c:pt idx="0">
                  <c:v>Women ages 55+</c:v>
                </c:pt>
              </c:strCache>
            </c:strRef>
          </c:tx>
          <c:spPr>
            <a:solidFill>
              <a:schemeClr val="bg1">
                <a:lumMod val="75000"/>
              </a:schemeClr>
            </a:solidFill>
            <a:ln w="3175">
              <a:solidFill>
                <a:schemeClr val="tx1"/>
              </a:solidFill>
            </a:ln>
            <a:effectLst/>
          </c:spPr>
          <c:invertIfNegative val="0"/>
          <c:dLbls>
            <c:dLbl>
              <c:idx val="0"/>
              <c:layout>
                <c:manualLayout>
                  <c:x val="3.02167541557305E-2"/>
                  <c:y val="-1.19047619047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107-8940-9D6D-A6BE6AAF3676}"/>
                </c:ext>
              </c:extLst>
            </c:dLbl>
            <c:dLbl>
              <c:idx val="1"/>
              <c:layout>
                <c:manualLayout>
                  <c:x val="8.3333333333332794E-3"/>
                  <c:y val="1.5873432487605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107-8940-9D6D-A6BE6AAF3676}"/>
                </c:ext>
              </c:extLst>
            </c:dLbl>
            <c:dLbl>
              <c:idx val="2"/>
              <c:layout>
                <c:manualLayout>
                  <c:x val="2.3655074365704201E-2"/>
                  <c:y val="1.9841269841269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107-8940-9D6D-A6BE6AAF3676}"/>
                </c:ext>
              </c:extLst>
            </c:dLbl>
            <c:dLbl>
              <c:idx val="3"/>
              <c:layout>
                <c:manualLayout>
                  <c:x val="2.2222222222222199E-2"/>
                  <c:y val="1.9841269841269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107-8940-9D6D-A6BE6AAF3676}"/>
                </c:ext>
              </c:extLst>
            </c:dLbl>
            <c:dLbl>
              <c:idx val="4"/>
              <c:layout>
                <c:manualLayout>
                  <c:x val="3.8550135501354998E-2"/>
                  <c:y val="1.9841269841269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107-8940-9D6D-A6BE6AAF3676}"/>
                </c:ext>
              </c:extLst>
            </c:dLbl>
            <c:dLbl>
              <c:idx val="5"/>
              <c:layout>
                <c:manualLayout>
                  <c:x val="2.6006124234470698E-2"/>
                  <c:y val="1.587301587301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107-8940-9D6D-A6BE6AAF3676}"/>
                </c:ext>
              </c:extLst>
            </c:dLbl>
            <c:dLbl>
              <c:idx val="6"/>
              <c:layout>
                <c:manualLayout>
                  <c:x val="7.001968503937010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107-8940-9D6D-A6BE6AAF3676}"/>
                </c:ext>
              </c:extLst>
            </c:dLbl>
            <c:numFmt formatCode="0.0%" sourceLinked="0"/>
            <c:spPr>
              <a:noFill/>
              <a:ln>
                <a:noFill/>
              </a:ln>
              <a:effectLst/>
            </c:spPr>
            <c:txPr>
              <a:bodyPr rot="0" vert="horz"/>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'Change in UR by age, gender'!$A$57:$A$63</c:f>
              <c:strCache>
                <c:ptCount val="7"/>
                <c:pt idx="0">
                  <c:v>1973-1974</c:v>
                </c:pt>
                <c:pt idx="1">
                  <c:v>1980</c:v>
                </c:pt>
                <c:pt idx="2">
                  <c:v>1981-1982</c:v>
                </c:pt>
                <c:pt idx="3">
                  <c:v>1990-1991</c:v>
                </c:pt>
                <c:pt idx="4">
                  <c:v>2001</c:v>
                </c:pt>
                <c:pt idx="5">
                  <c:v>2007-2009</c:v>
                </c:pt>
                <c:pt idx="6">
                  <c:v>2020</c:v>
                </c:pt>
              </c:strCache>
            </c:strRef>
          </c:cat>
          <c:val>
            <c:numRef>
              <c:f>'Change in UR by age, gender'!$D$57:$D$63</c:f>
              <c:numCache>
                <c:formatCode>0.0%</c:formatCode>
                <c:ptCount val="7"/>
                <c:pt idx="0">
                  <c:v>2.1999999999999999E-2</c:v>
                </c:pt>
                <c:pt idx="1">
                  <c:v>-4.0000000000000001E-3</c:v>
                </c:pt>
                <c:pt idx="2">
                  <c:v>1.7000000000000001E-2</c:v>
                </c:pt>
                <c:pt idx="3">
                  <c:v>7.0000000000000001E-3</c:v>
                </c:pt>
                <c:pt idx="4">
                  <c:v>3.0000000000000001E-3</c:v>
                </c:pt>
                <c:pt idx="5">
                  <c:v>2.9000000000000001E-2</c:v>
                </c:pt>
                <c:pt idx="6">
                  <c:v>0.13100000000000001</c:v>
                </c:pt>
              </c:numCache>
            </c:numRef>
          </c:val>
          <c:extLst>
            <c:ext xmlns:c16="http://schemas.microsoft.com/office/drawing/2014/chart" uri="{C3380CC4-5D6E-409C-BE32-E72D297353CC}">
              <c16:uniqueId val="{00000014-0107-8940-9D6D-A6BE6AAF3676}"/>
            </c:ext>
          </c:extLst>
        </c:ser>
        <c:dLbls>
          <c:showLegendKey val="0"/>
          <c:showVal val="0"/>
          <c:showCatName val="0"/>
          <c:showSerName val="0"/>
          <c:showPercent val="0"/>
          <c:showBubbleSize val="0"/>
        </c:dLbls>
        <c:gapWidth val="219"/>
        <c:axId val="-2128588824"/>
        <c:axId val="-2128592392"/>
      </c:barChart>
      <c:catAx>
        <c:axId val="-2128588824"/>
        <c:scaling>
          <c:orientation val="minMax"/>
        </c:scaling>
        <c:delete val="0"/>
        <c:axPos val="b"/>
        <c:numFmt formatCode="General" sourceLinked="1"/>
        <c:majorTickMark val="out"/>
        <c:minorTickMark val="none"/>
        <c:tickLblPos val="low"/>
        <c:spPr>
          <a:noFill/>
          <a:ln w="3175" cap="flat" cmpd="sng" algn="ctr">
            <a:solidFill>
              <a:schemeClr val="bg1">
                <a:lumMod val="50000"/>
              </a:schemeClr>
            </a:solidFill>
            <a:round/>
          </a:ln>
          <a:effectLst/>
        </c:spPr>
        <c:txPr>
          <a:bodyPr rot="-60000000" vert="horz"/>
          <a:lstStyle/>
          <a:p>
            <a:pPr>
              <a:defRPr/>
            </a:pPr>
            <a:endParaRPr lang="en-US"/>
          </a:p>
        </c:txPr>
        <c:crossAx val="-2128592392"/>
        <c:crosses val="autoZero"/>
        <c:auto val="1"/>
        <c:lblAlgn val="ctr"/>
        <c:lblOffset val="100"/>
        <c:noMultiLvlLbl val="0"/>
      </c:catAx>
      <c:valAx>
        <c:axId val="-2128592392"/>
        <c:scaling>
          <c:orientation val="minMax"/>
          <c:max val="0.25"/>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vert="horz"/>
          <a:lstStyle/>
          <a:p>
            <a:pPr>
              <a:defRPr/>
            </a:pPr>
            <a:endParaRPr lang="en-US"/>
          </a:p>
        </c:txPr>
        <c:crossAx val="-2128588824"/>
        <c:crosses val="autoZero"/>
        <c:crossBetween val="between"/>
        <c:majorUnit val="0.05"/>
      </c:valAx>
    </c:plotArea>
    <c:legend>
      <c:legendPos val="b"/>
      <c:layout>
        <c:manualLayout>
          <c:xMode val="edge"/>
          <c:yMode val="edge"/>
          <c:x val="0.102016185476815"/>
          <c:y val="5.0458692663417098E-2"/>
          <c:w val="0.30672747156605401"/>
          <c:h val="0.17243907011623599"/>
        </c:manualLayout>
      </c:layout>
      <c:overlay val="0"/>
      <c:spPr>
        <a:solidFill>
          <a:schemeClr val="bg1"/>
        </a:solidFill>
        <a:ln w="3175">
          <a:solidFill>
            <a:schemeClr val="bg1">
              <a:lumMod val="50000"/>
            </a:schemeClr>
          </a:solidFill>
        </a:ln>
        <a:effectLst/>
      </c:spPr>
      <c:txPr>
        <a:bodyPr rot="0" vert="horz"/>
        <a:lstStyle/>
        <a:p>
          <a:pPr>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567147856517895E-2"/>
          <c:y val="2.1795713035870499E-2"/>
          <c:w val="0.92943285214348204"/>
          <c:h val="0.90598893888263898"/>
        </c:manualLayout>
      </c:layout>
      <c:barChart>
        <c:barDir val="col"/>
        <c:grouping val="clustered"/>
        <c:varyColors val="0"/>
        <c:ser>
          <c:idx val="2"/>
          <c:order val="0"/>
          <c:spPr>
            <a:solidFill>
              <a:srgbClr val="800000"/>
            </a:solidFill>
            <a:ln w="3175">
              <a:solidFill>
                <a:schemeClr val="tx1"/>
              </a:solidFill>
            </a:ln>
          </c:spPr>
          <c:invertIfNegative val="0"/>
          <c:dLbls>
            <c:dLbl>
              <c:idx val="0"/>
              <c:layout>
                <c:manualLayout>
                  <c:x val="1.6666666666666701E-2"/>
                  <c:y val="3.968253968253969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BEF-824D-ABBB-5FDF70855276}"/>
                </c:ext>
              </c:extLst>
            </c:dLbl>
            <c:dLbl>
              <c:idx val="3"/>
              <c:layout>
                <c:manualLayout>
                  <c:x val="-8.3333333333333801E-3"/>
                  <c:y val="-2.77777777777778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BEF-824D-ABBB-5FDF70855276}"/>
                </c:ext>
              </c:extLst>
            </c:dLbl>
            <c:dLbl>
              <c:idx val="4"/>
              <c:layout>
                <c:manualLayout>
                  <c:x val="-1.38888888888889E-2"/>
                  <c:y val="-1.4550096466308601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BEF-824D-ABBB-5FDF70855276}"/>
                </c:ext>
              </c:extLst>
            </c:dLbl>
            <c:dLbl>
              <c:idx val="5"/>
              <c:layout>
                <c:manualLayout>
                  <c:x val="5.5555555555555497E-3"/>
                  <c:y val="3.96825396825381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BEF-824D-ABBB-5FDF70855276}"/>
                </c:ext>
              </c:extLst>
            </c:dLbl>
            <c:dLbl>
              <c:idx val="6"/>
              <c:layout>
                <c:manualLayout>
                  <c:x val="2.7777777777776799E-3"/>
                  <c:y val="2.38095238095238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BEF-824D-ABBB-5FDF70855276}"/>
                </c:ext>
              </c:extLst>
            </c:dLbl>
            <c:dLbl>
              <c:idx val="11"/>
              <c:layout>
                <c:manualLayout>
                  <c:x val="-2.7777777777776799E-3"/>
                  <c:y val="7.936507936507939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BEF-824D-ABBB-5FDF70855276}"/>
                </c:ext>
              </c:extLst>
            </c:dLbl>
            <c:dLbl>
              <c:idx val="12"/>
              <c:layout>
                <c:manualLayout>
                  <c:x val="1.38888888888888E-2"/>
                  <c:y val="3.968253968253969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BEF-824D-ABBB-5FDF70855276}"/>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'Change in UR since Depression'!$A$26:$A$40</c:f>
              <c:strCache>
                <c:ptCount val="15"/>
                <c:pt idx="0">
                  <c:v>1929-1933</c:v>
                </c:pt>
                <c:pt idx="1">
                  <c:v>1937-1938</c:v>
                </c:pt>
                <c:pt idx="2">
                  <c:v>1945</c:v>
                </c:pt>
                <c:pt idx="3">
                  <c:v>1948-1949</c:v>
                </c:pt>
                <c:pt idx="4">
                  <c:v>1953-1954</c:v>
                </c:pt>
                <c:pt idx="5">
                  <c:v>1957-1958</c:v>
                </c:pt>
                <c:pt idx="6">
                  <c:v>1960-1961</c:v>
                </c:pt>
                <c:pt idx="7">
                  <c:v>1969-1970</c:v>
                </c:pt>
                <c:pt idx="8">
                  <c:v>1973-1975</c:v>
                </c:pt>
                <c:pt idx="9">
                  <c:v>1980</c:v>
                </c:pt>
                <c:pt idx="10">
                  <c:v>1981-1982</c:v>
                </c:pt>
                <c:pt idx="11">
                  <c:v>1990-1991</c:v>
                </c:pt>
                <c:pt idx="12">
                  <c:v>2001</c:v>
                </c:pt>
                <c:pt idx="13">
                  <c:v>2007-2009</c:v>
                </c:pt>
                <c:pt idx="14">
                  <c:v>2020</c:v>
                </c:pt>
              </c:strCache>
            </c:strRef>
          </c:cat>
          <c:val>
            <c:numRef>
              <c:f>'Change in UR since Depression'!$B$26:$B$40</c:f>
              <c:numCache>
                <c:formatCode>0.0%</c:formatCode>
                <c:ptCount val="15"/>
                <c:pt idx="0">
                  <c:v>0.21814259004316047</c:v>
                </c:pt>
                <c:pt idx="1">
                  <c:v>6.8654860392715372E-2</c:v>
                </c:pt>
                <c:pt idx="2">
                  <c:v>7.0449968287488373E-3</c:v>
                </c:pt>
                <c:pt idx="3">
                  <c:v>4.1000000000000009E-2</c:v>
                </c:pt>
                <c:pt idx="4">
                  <c:v>3.3000000000000002E-2</c:v>
                </c:pt>
                <c:pt idx="5">
                  <c:v>3.3000000000000008E-2</c:v>
                </c:pt>
                <c:pt idx="6">
                  <c:v>1.7000000000000001E-2</c:v>
                </c:pt>
                <c:pt idx="7">
                  <c:v>2.4000000000000004E-2</c:v>
                </c:pt>
                <c:pt idx="8">
                  <c:v>3.7999999999999999E-2</c:v>
                </c:pt>
                <c:pt idx="9">
                  <c:v>1.4999999999999999E-2</c:v>
                </c:pt>
                <c:pt idx="10">
                  <c:v>3.6000000000000004E-2</c:v>
                </c:pt>
                <c:pt idx="11">
                  <c:v>1.2999999999999998E-2</c:v>
                </c:pt>
                <c:pt idx="12">
                  <c:v>1.2000000000000002E-2</c:v>
                </c:pt>
                <c:pt idx="13">
                  <c:v>4.4999999999999998E-2</c:v>
                </c:pt>
                <c:pt idx="14">
                  <c:v>0.112</c:v>
                </c:pt>
              </c:numCache>
            </c:numRef>
          </c:val>
          <c:extLst>
            <c:ext xmlns:c16="http://schemas.microsoft.com/office/drawing/2014/chart" uri="{C3380CC4-5D6E-409C-BE32-E72D297353CC}">
              <c16:uniqueId val="{00000009-0BEF-824D-ABBB-5FDF70855276}"/>
            </c:ext>
          </c:extLst>
        </c:ser>
        <c:dLbls>
          <c:showLegendKey val="0"/>
          <c:showVal val="0"/>
          <c:showCatName val="0"/>
          <c:showSerName val="0"/>
          <c:showPercent val="0"/>
          <c:showBubbleSize val="0"/>
        </c:dLbls>
        <c:gapWidth val="219"/>
        <c:axId val="-2128796968"/>
        <c:axId val="-2126961352"/>
      </c:barChart>
      <c:catAx>
        <c:axId val="-2128796968"/>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126961352"/>
        <c:crosses val="autoZero"/>
        <c:auto val="1"/>
        <c:lblAlgn val="ctr"/>
        <c:lblOffset val="100"/>
        <c:noMultiLvlLbl val="0"/>
      </c:catAx>
      <c:valAx>
        <c:axId val="-2126961352"/>
        <c:scaling>
          <c:orientation val="minMax"/>
          <c:max val="0.25"/>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128796968"/>
        <c:crosses val="autoZero"/>
        <c:crossBetween val="between"/>
        <c:majorUnit val="0.05"/>
      </c:valAx>
    </c:plotArea>
    <c:plotVisOnly val="1"/>
    <c:dispBlanksAs val="gap"/>
    <c:showDLblsOverMax val="0"/>
    <c:extLst/>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613517060367399E-2"/>
          <c:y val="2.6359205099362602E-2"/>
          <c:w val="0.86091841644794398"/>
          <c:h val="0.88668978877640303"/>
        </c:manualLayout>
      </c:layout>
      <c:lineChart>
        <c:grouping val="standard"/>
        <c:varyColors val="0"/>
        <c:ser>
          <c:idx val="0"/>
          <c:order val="0"/>
          <c:spPr>
            <a:ln w="25400" cap="rnd">
              <a:solidFill>
                <a:srgbClr val="800000"/>
              </a:solidFill>
              <a:round/>
            </a:ln>
            <a:effectLst/>
          </c:spPr>
          <c:marker>
            <c:symbol val="none"/>
          </c:marker>
          <c:dLbls>
            <c:dLbl>
              <c:idx val="91"/>
              <c:layout>
                <c:manualLayout>
                  <c:x val="-2.03024601855468E-16"/>
                  <c:y val="-2.88589990492673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941-774C-9A0D-D2B06A391A3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'Unemployment rate'!$A$27:$A$118</c:f>
              <c:numCache>
                <c:formatCode>General</c:formatCode>
                <c:ptCount val="92"/>
                <c:pt idx="0">
                  <c:v>1929</c:v>
                </c:pt>
                <c:pt idx="1">
                  <c:v>1930</c:v>
                </c:pt>
                <c:pt idx="2">
                  <c:v>1931</c:v>
                </c:pt>
                <c:pt idx="3">
                  <c:v>1932</c:v>
                </c:pt>
                <c:pt idx="4">
                  <c:v>1933</c:v>
                </c:pt>
                <c:pt idx="5">
                  <c:v>1934</c:v>
                </c:pt>
                <c:pt idx="6">
                  <c:v>1935</c:v>
                </c:pt>
                <c:pt idx="7">
                  <c:v>1936</c:v>
                </c:pt>
                <c:pt idx="8">
                  <c:v>1937</c:v>
                </c:pt>
                <c:pt idx="9">
                  <c:v>1938</c:v>
                </c:pt>
                <c:pt idx="10">
                  <c:v>1939</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pt idx="85">
                  <c:v>2014</c:v>
                </c:pt>
                <c:pt idx="86">
                  <c:v>2015</c:v>
                </c:pt>
                <c:pt idx="87">
                  <c:v>2016</c:v>
                </c:pt>
                <c:pt idx="88">
                  <c:v>2017</c:v>
                </c:pt>
                <c:pt idx="89">
                  <c:v>2018</c:v>
                </c:pt>
                <c:pt idx="90">
                  <c:v>2019</c:v>
                </c:pt>
                <c:pt idx="91">
                  <c:v>2020</c:v>
                </c:pt>
              </c:numCache>
            </c:numRef>
          </c:cat>
          <c:val>
            <c:numRef>
              <c:f>'Unemployment rate'!$B$27:$B$118</c:f>
              <c:numCache>
                <c:formatCode>0.0%</c:formatCode>
                <c:ptCount val="92"/>
                <c:pt idx="0">
                  <c:v>3.1516876779178526E-2</c:v>
                </c:pt>
                <c:pt idx="1">
                  <c:v>8.711360899237254E-2</c:v>
                </c:pt>
                <c:pt idx="2">
                  <c:v>0.15906386354621183</c:v>
                </c:pt>
                <c:pt idx="3">
                  <c:v>0.23647058823529413</c:v>
                </c:pt>
                <c:pt idx="4">
                  <c:v>0.24869160690056213</c:v>
                </c:pt>
                <c:pt idx="5">
                  <c:v>0.21711659965537047</c:v>
                </c:pt>
                <c:pt idx="6">
                  <c:v>0.20068091545299793</c:v>
                </c:pt>
                <c:pt idx="7">
                  <c:v>0.1689745508982036</c:v>
                </c:pt>
                <c:pt idx="8">
                  <c:v>0.1425925925925926</c:v>
                </c:pt>
                <c:pt idx="9">
                  <c:v>0.19025819446987732</c:v>
                </c:pt>
                <c:pt idx="10">
                  <c:v>0.17164584464964694</c:v>
                </c:pt>
                <c:pt idx="11">
                  <c:v>0.14593817397555714</c:v>
                </c:pt>
                <c:pt idx="12">
                  <c:v>9.944553747093543E-2</c:v>
                </c:pt>
                <c:pt idx="13">
                  <c:v>4.7154759794362705E-2</c:v>
                </c:pt>
                <c:pt idx="14">
                  <c:v>1.9265394310406914E-2</c:v>
                </c:pt>
                <c:pt idx="15">
                  <c:v>1.2264323631704191E-2</c:v>
                </c:pt>
                <c:pt idx="16">
                  <c:v>1.9309320460453028E-2</c:v>
                </c:pt>
                <c:pt idx="17">
                  <c:v>3.9464534075104314E-2</c:v>
                </c:pt>
                <c:pt idx="18">
                  <c:v>3.5565896626225696E-2</c:v>
                </c:pt>
                <c:pt idx="19">
                  <c:v>3.7499999999999999E-2</c:v>
                </c:pt>
                <c:pt idx="20">
                  <c:v>6.0499999999999998E-2</c:v>
                </c:pt>
                <c:pt idx="21">
                  <c:v>5.2083333333333301E-2</c:v>
                </c:pt>
                <c:pt idx="22">
                  <c:v>3.2833333333333298E-2</c:v>
                </c:pt>
                <c:pt idx="23">
                  <c:v>3.0249999999999999E-2</c:v>
                </c:pt>
                <c:pt idx="24">
                  <c:v>2.9249999999999998E-2</c:v>
                </c:pt>
                <c:pt idx="25">
                  <c:v>5.5916666666666594E-2</c:v>
                </c:pt>
                <c:pt idx="26">
                  <c:v>4.3666666666666604E-2</c:v>
                </c:pt>
                <c:pt idx="27">
                  <c:v>4.1250000000000002E-2</c:v>
                </c:pt>
                <c:pt idx="28">
                  <c:v>4.2999999999999997E-2</c:v>
                </c:pt>
                <c:pt idx="29">
                  <c:v>6.8416666666666598E-2</c:v>
                </c:pt>
                <c:pt idx="30">
                  <c:v>5.45E-2</c:v>
                </c:pt>
                <c:pt idx="31">
                  <c:v>5.54166666666666E-2</c:v>
                </c:pt>
                <c:pt idx="32">
                  <c:v>6.6916666666666597E-2</c:v>
                </c:pt>
                <c:pt idx="33">
                  <c:v>5.56666666666666E-2</c:v>
                </c:pt>
                <c:pt idx="34">
                  <c:v>5.6416666666666601E-2</c:v>
                </c:pt>
                <c:pt idx="35">
                  <c:v>5.1583333333333294E-2</c:v>
                </c:pt>
                <c:pt idx="36">
                  <c:v>4.5083333333333302E-2</c:v>
                </c:pt>
                <c:pt idx="37">
                  <c:v>3.7916666666666599E-2</c:v>
                </c:pt>
                <c:pt idx="38">
                  <c:v>3.8416666666666599E-2</c:v>
                </c:pt>
                <c:pt idx="39">
                  <c:v>3.55833333333333E-2</c:v>
                </c:pt>
                <c:pt idx="40">
                  <c:v>3.4916666666666603E-2</c:v>
                </c:pt>
                <c:pt idx="41">
                  <c:v>4.9833333333333299E-2</c:v>
                </c:pt>
                <c:pt idx="42">
                  <c:v>5.9500000000000004E-2</c:v>
                </c:pt>
                <c:pt idx="43">
                  <c:v>5.5999999999999994E-2</c:v>
                </c:pt>
                <c:pt idx="44">
                  <c:v>4.8583333333333298E-2</c:v>
                </c:pt>
                <c:pt idx="45">
                  <c:v>5.6416666666666601E-2</c:v>
                </c:pt>
                <c:pt idx="46">
                  <c:v>8.4749999999999992E-2</c:v>
                </c:pt>
                <c:pt idx="47">
                  <c:v>7.6999999999999999E-2</c:v>
                </c:pt>
                <c:pt idx="48">
                  <c:v>7.0499999999999993E-2</c:v>
                </c:pt>
                <c:pt idx="49">
                  <c:v>6.0666666666666605E-2</c:v>
                </c:pt>
                <c:pt idx="50">
                  <c:v>5.8499999999999996E-2</c:v>
                </c:pt>
                <c:pt idx="51">
                  <c:v>7.1749999999999994E-2</c:v>
                </c:pt>
                <c:pt idx="52">
                  <c:v>7.6166666666666605E-2</c:v>
                </c:pt>
                <c:pt idx="53">
                  <c:v>9.7083333333333299E-2</c:v>
                </c:pt>
                <c:pt idx="54">
                  <c:v>9.6000000000000002E-2</c:v>
                </c:pt>
                <c:pt idx="55">
                  <c:v>7.5083333333333308E-2</c:v>
                </c:pt>
                <c:pt idx="56">
                  <c:v>7.1916666666666601E-2</c:v>
                </c:pt>
                <c:pt idx="57">
                  <c:v>7.0000000000000007E-2</c:v>
                </c:pt>
                <c:pt idx="58">
                  <c:v>6.1749999999999999E-2</c:v>
                </c:pt>
                <c:pt idx="59">
                  <c:v>5.49166666666666E-2</c:v>
                </c:pt>
                <c:pt idx="60">
                  <c:v>5.2583333333333301E-2</c:v>
                </c:pt>
                <c:pt idx="61">
                  <c:v>5.6166666666666601E-2</c:v>
                </c:pt>
                <c:pt idx="62">
                  <c:v>6.8499999999999991E-2</c:v>
                </c:pt>
                <c:pt idx="63">
                  <c:v>7.4916666666666604E-2</c:v>
                </c:pt>
                <c:pt idx="64">
                  <c:v>6.9083333333333302E-2</c:v>
                </c:pt>
                <c:pt idx="65">
                  <c:v>6.0999999999999999E-2</c:v>
                </c:pt>
                <c:pt idx="66">
                  <c:v>5.5916666666666594E-2</c:v>
                </c:pt>
                <c:pt idx="67">
                  <c:v>5.4083333333333296E-2</c:v>
                </c:pt>
                <c:pt idx="68">
                  <c:v>4.9416666666666602E-2</c:v>
                </c:pt>
                <c:pt idx="69">
                  <c:v>4.4999999999999998E-2</c:v>
                </c:pt>
                <c:pt idx="70">
                  <c:v>4.2166666666666595E-2</c:v>
                </c:pt>
                <c:pt idx="71">
                  <c:v>3.96666666666666E-2</c:v>
                </c:pt>
                <c:pt idx="72">
                  <c:v>4.74166666666666E-2</c:v>
                </c:pt>
                <c:pt idx="73">
                  <c:v>5.7833333333333299E-2</c:v>
                </c:pt>
                <c:pt idx="74">
                  <c:v>5.9916666666666597E-2</c:v>
                </c:pt>
                <c:pt idx="75">
                  <c:v>5.54166666666666E-2</c:v>
                </c:pt>
                <c:pt idx="76">
                  <c:v>5.0833333333333307E-2</c:v>
                </c:pt>
                <c:pt idx="77">
                  <c:v>4.6083333333333296E-2</c:v>
                </c:pt>
                <c:pt idx="78">
                  <c:v>4.6166666666666599E-2</c:v>
                </c:pt>
                <c:pt idx="79">
                  <c:v>5.7999999999999996E-2</c:v>
                </c:pt>
                <c:pt idx="80">
                  <c:v>9.2833333333333296E-2</c:v>
                </c:pt>
                <c:pt idx="81">
                  <c:v>9.6083333333333312E-2</c:v>
                </c:pt>
                <c:pt idx="82">
                  <c:v>8.9333333333333306E-2</c:v>
                </c:pt>
                <c:pt idx="83">
                  <c:v>8.0749999999999988E-2</c:v>
                </c:pt>
                <c:pt idx="84">
                  <c:v>7.3583333333333292E-2</c:v>
                </c:pt>
                <c:pt idx="85">
                  <c:v>6.1583333333333296E-2</c:v>
                </c:pt>
                <c:pt idx="86">
                  <c:v>5.2750000000000005E-2</c:v>
                </c:pt>
                <c:pt idx="87">
                  <c:v>4.8750000000000002E-2</c:v>
                </c:pt>
                <c:pt idx="88">
                  <c:v>4.3416666666666597E-2</c:v>
                </c:pt>
                <c:pt idx="89">
                  <c:v>3.8916666666666599E-2</c:v>
                </c:pt>
                <c:pt idx="90">
                  <c:v>3.6666666666666597E-2</c:v>
                </c:pt>
                <c:pt idx="91">
                  <c:v>0.13300000000000001</c:v>
                </c:pt>
              </c:numCache>
            </c:numRef>
          </c:val>
          <c:smooth val="0"/>
          <c:extLst>
            <c:ext xmlns:c16="http://schemas.microsoft.com/office/drawing/2014/chart" uri="{C3380CC4-5D6E-409C-BE32-E72D297353CC}">
              <c16:uniqueId val="{00000001-0941-774C-9A0D-D2B06A391A3B}"/>
            </c:ext>
          </c:extLst>
        </c:ser>
        <c:dLbls>
          <c:showLegendKey val="0"/>
          <c:showVal val="0"/>
          <c:showCatName val="0"/>
          <c:showSerName val="0"/>
          <c:showPercent val="0"/>
          <c:showBubbleSize val="0"/>
        </c:dLbls>
        <c:smooth val="0"/>
        <c:axId val="-2129602888"/>
        <c:axId val="-2128858216"/>
      </c:lineChart>
      <c:catAx>
        <c:axId val="-2129602888"/>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128858216"/>
        <c:crosses val="autoZero"/>
        <c:auto val="1"/>
        <c:lblAlgn val="ctr"/>
        <c:lblOffset val="100"/>
        <c:tickLblSkip val="10"/>
        <c:tickMarkSkip val="10"/>
        <c:noMultiLvlLbl val="0"/>
      </c:catAx>
      <c:valAx>
        <c:axId val="-2128858216"/>
        <c:scaling>
          <c:orientation val="minMax"/>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129602888"/>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27940</xdr:colOff>
      <xdr:row>2</xdr:row>
      <xdr:rowOff>74930</xdr:rowOff>
    </xdr:from>
    <xdr:to>
      <xdr:col>6</xdr:col>
      <xdr:colOff>370840</xdr:colOff>
      <xdr:row>19</xdr:row>
      <xdr:rowOff>36830</xdr:rowOff>
    </xdr:to>
    <xdr:graphicFrame macro="">
      <xdr:nvGraphicFramePr>
        <xdr:cNvPr id="2" name="Chart 1">
          <a:extLst>
            <a:ext uri="{FF2B5EF4-FFF2-40B4-BE49-F238E27FC236}">
              <a16:creationId xmlns:a16="http://schemas.microsoft.com/office/drawing/2014/main" id="{9919CB1A-AB15-3349-ACC0-14A4234B0B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5</xdr:col>
      <xdr:colOff>678180</xdr:colOff>
      <xdr:row>40</xdr:row>
      <xdr:rowOff>121920</xdr:rowOff>
    </xdr:to>
    <xdr:sp macro="" textlink="">
      <xdr:nvSpPr>
        <xdr:cNvPr id="3" name="AutoShape 14">
          <a:extLst>
            <a:ext uri="{FF2B5EF4-FFF2-40B4-BE49-F238E27FC236}">
              <a16:creationId xmlns:a16="http://schemas.microsoft.com/office/drawing/2014/main" id="{AD513A65-E7B7-854E-B02C-BDD3C5AB184C}"/>
            </a:ext>
          </a:extLst>
        </xdr:cNvPr>
        <xdr:cNvSpPr>
          <a:spLocks noChangeArrowheads="1"/>
        </xdr:cNvSpPr>
      </xdr:nvSpPr>
      <xdr:spPr bwMode="auto">
        <a:xfrm>
          <a:off x="0" y="0"/>
          <a:ext cx="5529580" cy="77419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1130300</xdr:colOff>
      <xdr:row>40</xdr:row>
      <xdr:rowOff>203200</xdr:rowOff>
    </xdr:to>
    <xdr:sp macro="" textlink="">
      <xdr:nvSpPr>
        <xdr:cNvPr id="4" name="AutoShape 14">
          <a:extLst>
            <a:ext uri="{FF2B5EF4-FFF2-40B4-BE49-F238E27FC236}">
              <a16:creationId xmlns:a16="http://schemas.microsoft.com/office/drawing/2014/main" id="{660304CA-9275-AD4C-AFA9-EC659D7B945D}"/>
            </a:ext>
          </a:extLst>
        </xdr:cNvPr>
        <xdr:cNvSpPr>
          <a:spLocks noChangeArrowheads="1"/>
        </xdr:cNvSpPr>
      </xdr:nvSpPr>
      <xdr:spPr bwMode="auto">
        <a:xfrm>
          <a:off x="0" y="0"/>
          <a:ext cx="5524500" cy="78105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10160</xdr:rowOff>
    </xdr:from>
    <xdr:to>
      <xdr:col>4</xdr:col>
      <xdr:colOff>76200</xdr:colOff>
      <xdr:row>19</xdr:row>
      <xdr:rowOff>162560</xdr:rowOff>
    </xdr:to>
    <xdr:graphicFrame macro="">
      <xdr:nvGraphicFramePr>
        <xdr:cNvPr id="3" name="Chart 2">
          <a:extLst>
            <a:ext uri="{FF2B5EF4-FFF2-40B4-BE49-F238E27FC236}">
              <a16:creationId xmlns:a16="http://schemas.microsoft.com/office/drawing/2014/main" id="{A842D9E6-80F0-9243-B858-DA5F73B8FE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35560</xdr:rowOff>
    </xdr:from>
    <xdr:to>
      <xdr:col>4</xdr:col>
      <xdr:colOff>76200</xdr:colOff>
      <xdr:row>38</xdr:row>
      <xdr:rowOff>187960</xdr:rowOff>
    </xdr:to>
    <xdr:graphicFrame macro="">
      <xdr:nvGraphicFramePr>
        <xdr:cNvPr id="4" name="Chart 2">
          <a:extLst>
            <a:ext uri="{FF2B5EF4-FFF2-40B4-BE49-F238E27FC236}">
              <a16:creationId xmlns:a16="http://schemas.microsoft.com/office/drawing/2014/main" id="{7436507D-9F95-B34A-9B7F-2686D02EFC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25400</xdr:rowOff>
    </xdr:from>
    <xdr:to>
      <xdr:col>7</xdr:col>
      <xdr:colOff>101600</xdr:colOff>
      <xdr:row>17</xdr:row>
      <xdr:rowOff>177800</xdr:rowOff>
    </xdr:to>
    <xdr:graphicFrame macro="">
      <xdr:nvGraphicFramePr>
        <xdr:cNvPr id="2" name="Chart 1">
          <a:extLst>
            <a:ext uri="{FF2B5EF4-FFF2-40B4-BE49-F238E27FC236}">
              <a16:creationId xmlns:a16="http://schemas.microsoft.com/office/drawing/2014/main" id="{E3559F03-67A7-D249-BB69-0C2EAF247B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19050</xdr:rowOff>
    </xdr:from>
    <xdr:to>
      <xdr:col>7</xdr:col>
      <xdr:colOff>332740</xdr:colOff>
      <xdr:row>18</xdr:row>
      <xdr:rowOff>49530</xdr:rowOff>
    </xdr:to>
    <xdr:graphicFrame macro="">
      <xdr:nvGraphicFramePr>
        <xdr:cNvPr id="2" name="Chart 1">
          <a:extLst>
            <a:ext uri="{FF2B5EF4-FFF2-40B4-BE49-F238E27FC236}">
              <a16:creationId xmlns:a16="http://schemas.microsoft.com/office/drawing/2014/main" id="{0D372ED2-97D7-8C48-B556-75D13D4204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4"/>
  <sheetViews>
    <sheetView tabSelected="1" workbookViewId="0"/>
  </sheetViews>
  <sheetFormatPr baseColWidth="10" defaultColWidth="10.83203125" defaultRowHeight="15" x14ac:dyDescent="0.2"/>
  <cols>
    <col min="1" max="1" width="44" style="3" customWidth="1"/>
    <col min="2" max="2" width="16.83203125" style="102" customWidth="1"/>
    <col min="3" max="3" width="21.6640625" style="3" customWidth="1"/>
    <col min="4" max="4" width="21.5" style="3" customWidth="1"/>
    <col min="5" max="5" width="21.1640625" style="4" customWidth="1"/>
    <col min="6" max="6" width="22.83203125" style="3" customWidth="1"/>
    <col min="7" max="16384" width="10.83203125" style="3"/>
  </cols>
  <sheetData>
    <row r="1" spans="1:6" ht="16" x14ac:dyDescent="0.2">
      <c r="A1" s="1" t="s">
        <v>96</v>
      </c>
    </row>
    <row r="3" spans="1:6" ht="68" x14ac:dyDescent="0.2">
      <c r="A3" s="79" t="s">
        <v>35</v>
      </c>
      <c r="B3" s="103" t="s">
        <v>36</v>
      </c>
      <c r="C3" s="80" t="s">
        <v>37</v>
      </c>
      <c r="D3" s="80" t="s">
        <v>95</v>
      </c>
      <c r="E3" s="80" t="s">
        <v>38</v>
      </c>
      <c r="F3" s="80" t="s">
        <v>39</v>
      </c>
    </row>
    <row r="4" spans="1:6" ht="17" x14ac:dyDescent="0.2">
      <c r="A4" s="81" t="s">
        <v>0</v>
      </c>
      <c r="B4" s="82">
        <v>18780</v>
      </c>
      <c r="C4" s="83">
        <v>2018</v>
      </c>
      <c r="D4" s="84" t="s">
        <v>13</v>
      </c>
      <c r="E4" s="83" t="s">
        <v>40</v>
      </c>
      <c r="F4" s="83" t="s">
        <v>41</v>
      </c>
    </row>
    <row r="5" spans="1:6" ht="34" x14ac:dyDescent="0.2">
      <c r="A5" s="81" t="s">
        <v>209</v>
      </c>
      <c r="B5" s="82">
        <v>4458</v>
      </c>
      <c r="C5" s="83">
        <v>2018</v>
      </c>
      <c r="D5" s="84" t="s">
        <v>14</v>
      </c>
      <c r="E5" s="83" t="s">
        <v>210</v>
      </c>
      <c r="F5" s="83" t="s">
        <v>47</v>
      </c>
    </row>
    <row r="6" spans="1:6" ht="34" x14ac:dyDescent="0.2">
      <c r="A6" s="81" t="s">
        <v>15</v>
      </c>
      <c r="B6" s="82">
        <v>5573</v>
      </c>
      <c r="C6" s="83">
        <v>2018</v>
      </c>
      <c r="D6" s="84" t="s">
        <v>14</v>
      </c>
      <c r="E6" s="83" t="s">
        <v>42</v>
      </c>
      <c r="F6" s="83" t="s">
        <v>43</v>
      </c>
    </row>
    <row r="7" spans="1:6" ht="17" x14ac:dyDescent="0.2">
      <c r="A7" s="81" t="s">
        <v>16</v>
      </c>
      <c r="B7" s="82">
        <v>4257</v>
      </c>
      <c r="C7" s="83">
        <v>2018</v>
      </c>
      <c r="D7" s="84" t="s">
        <v>14</v>
      </c>
      <c r="E7" s="83" t="s">
        <v>44</v>
      </c>
      <c r="F7" s="83" t="s">
        <v>45</v>
      </c>
    </row>
    <row r="8" spans="1:6" ht="17" x14ac:dyDescent="0.2">
      <c r="A8" s="81" t="s">
        <v>17</v>
      </c>
      <c r="B8" s="82">
        <v>5576</v>
      </c>
      <c r="C8" s="83">
        <v>2018</v>
      </c>
      <c r="D8" s="84" t="s">
        <v>14</v>
      </c>
      <c r="E8" s="83" t="s">
        <v>46</v>
      </c>
      <c r="F8" s="83" t="s">
        <v>47</v>
      </c>
    </row>
    <row r="9" spans="1:6" ht="17" x14ac:dyDescent="0.2">
      <c r="A9" s="85" t="s">
        <v>151</v>
      </c>
      <c r="B9" s="82">
        <v>26296</v>
      </c>
      <c r="C9" s="84">
        <v>2018</v>
      </c>
      <c r="D9" s="84" t="s">
        <v>14</v>
      </c>
      <c r="E9" s="84" t="s">
        <v>152</v>
      </c>
      <c r="F9" s="84" t="s">
        <v>153</v>
      </c>
    </row>
    <row r="10" spans="1:6" ht="17" x14ac:dyDescent="0.2">
      <c r="A10" s="85" t="s">
        <v>154</v>
      </c>
      <c r="B10" s="82">
        <v>533</v>
      </c>
      <c r="C10" s="84">
        <v>2018</v>
      </c>
      <c r="D10" s="84" t="s">
        <v>14</v>
      </c>
      <c r="E10" s="84" t="s">
        <v>155</v>
      </c>
      <c r="F10" s="84" t="s">
        <v>156</v>
      </c>
    </row>
    <row r="11" spans="1:6" ht="17" x14ac:dyDescent="0.2">
      <c r="A11" s="81" t="s">
        <v>1</v>
      </c>
      <c r="B11" s="82">
        <v>1807</v>
      </c>
      <c r="C11" s="83">
        <v>2018</v>
      </c>
      <c r="D11" s="84" t="s">
        <v>14</v>
      </c>
      <c r="E11" s="83" t="s">
        <v>48</v>
      </c>
      <c r="F11" s="83" t="s">
        <v>49</v>
      </c>
    </row>
    <row r="12" spans="1:6" ht="26" customHeight="1" x14ac:dyDescent="0.2">
      <c r="A12" s="81" t="s">
        <v>2</v>
      </c>
      <c r="B12" s="82">
        <v>118177</v>
      </c>
      <c r="C12" s="83">
        <v>2018</v>
      </c>
      <c r="D12" s="84" t="s">
        <v>14</v>
      </c>
      <c r="E12" s="83" t="s">
        <v>50</v>
      </c>
      <c r="F12" s="83" t="s">
        <v>51</v>
      </c>
    </row>
    <row r="13" spans="1:6" ht="17" x14ac:dyDescent="0.2">
      <c r="A13" s="81" t="s">
        <v>3</v>
      </c>
      <c r="B13" s="82">
        <v>2991</v>
      </c>
      <c r="C13" s="83">
        <v>2018</v>
      </c>
      <c r="D13" s="84" t="s">
        <v>14</v>
      </c>
      <c r="E13" s="83" t="s">
        <v>52</v>
      </c>
      <c r="F13" s="83" t="s">
        <v>53</v>
      </c>
    </row>
    <row r="14" spans="1:6" ht="17" x14ac:dyDescent="0.2">
      <c r="A14" s="81" t="s">
        <v>18</v>
      </c>
      <c r="B14" s="82">
        <v>5862</v>
      </c>
      <c r="C14" s="83">
        <v>2018</v>
      </c>
      <c r="D14" s="84" t="s">
        <v>14</v>
      </c>
      <c r="E14" s="83" t="s">
        <v>54</v>
      </c>
      <c r="F14" s="83" t="s">
        <v>55</v>
      </c>
    </row>
    <row r="15" spans="1:6" ht="17" x14ac:dyDescent="0.2">
      <c r="A15" s="81" t="s">
        <v>12</v>
      </c>
      <c r="B15" s="82">
        <v>1543</v>
      </c>
      <c r="C15" s="83">
        <v>2018</v>
      </c>
      <c r="D15" s="84" t="s">
        <v>14</v>
      </c>
      <c r="E15" s="83" t="s">
        <v>56</v>
      </c>
      <c r="F15" s="83" t="s">
        <v>57</v>
      </c>
    </row>
    <row r="16" spans="1:6" ht="17" x14ac:dyDescent="0.2">
      <c r="A16" s="81" t="s">
        <v>19</v>
      </c>
      <c r="B16" s="104">
        <v>2902</v>
      </c>
      <c r="C16" s="83">
        <v>2018</v>
      </c>
      <c r="D16" s="83" t="s">
        <v>14</v>
      </c>
      <c r="E16" s="83" t="s">
        <v>58</v>
      </c>
      <c r="F16" s="83" t="s">
        <v>59</v>
      </c>
    </row>
    <row r="17" spans="1:6" ht="17" x14ac:dyDescent="0.2">
      <c r="A17" s="85" t="s">
        <v>157</v>
      </c>
      <c r="B17" s="82">
        <v>786</v>
      </c>
      <c r="C17" s="84">
        <v>2018</v>
      </c>
      <c r="D17" s="84" t="s">
        <v>14</v>
      </c>
      <c r="E17" s="84" t="s">
        <v>158</v>
      </c>
      <c r="F17" s="84" t="s">
        <v>159</v>
      </c>
    </row>
    <row r="18" spans="1:6" ht="34" x14ac:dyDescent="0.2">
      <c r="A18" s="81" t="s">
        <v>20</v>
      </c>
      <c r="B18" s="104">
        <v>6997</v>
      </c>
      <c r="C18" s="83">
        <v>2018</v>
      </c>
      <c r="D18" s="83" t="s">
        <v>14</v>
      </c>
      <c r="E18" s="83" t="s">
        <v>60</v>
      </c>
      <c r="F18" s="83" t="s">
        <v>61</v>
      </c>
    </row>
    <row r="19" spans="1:6" ht="17" x14ac:dyDescent="0.2">
      <c r="A19" s="85" t="s">
        <v>160</v>
      </c>
      <c r="B19" s="82">
        <v>69</v>
      </c>
      <c r="C19" s="84">
        <v>2018</v>
      </c>
      <c r="D19" s="84" t="s">
        <v>14</v>
      </c>
      <c r="E19" s="84" t="s">
        <v>161</v>
      </c>
      <c r="F19" s="84" t="s">
        <v>162</v>
      </c>
    </row>
    <row r="20" spans="1:6" ht="17" x14ac:dyDescent="0.2">
      <c r="A20" s="85" t="s">
        <v>191</v>
      </c>
      <c r="B20" s="82">
        <v>48802</v>
      </c>
      <c r="C20" s="84">
        <v>2018</v>
      </c>
      <c r="D20" s="84" t="s">
        <v>14</v>
      </c>
      <c r="E20" s="84" t="s">
        <v>192</v>
      </c>
      <c r="F20" s="84" t="s">
        <v>193</v>
      </c>
    </row>
    <row r="21" spans="1:6" ht="51" x14ac:dyDescent="0.2">
      <c r="A21" s="81" t="s">
        <v>4</v>
      </c>
      <c r="B21" s="104">
        <v>1564</v>
      </c>
      <c r="C21" s="83">
        <v>2017</v>
      </c>
      <c r="D21" s="84" t="s">
        <v>14</v>
      </c>
      <c r="E21" s="83" t="s">
        <v>62</v>
      </c>
      <c r="F21" s="83" t="s">
        <v>63</v>
      </c>
    </row>
    <row r="22" spans="1:6" ht="34" x14ac:dyDescent="0.2">
      <c r="A22" s="85" t="s">
        <v>163</v>
      </c>
      <c r="B22" s="82">
        <v>5176</v>
      </c>
      <c r="C22" s="84">
        <v>2018</v>
      </c>
      <c r="D22" s="84" t="s">
        <v>14</v>
      </c>
      <c r="E22" s="84" t="s">
        <v>164</v>
      </c>
      <c r="F22" s="84" t="s">
        <v>165</v>
      </c>
    </row>
    <row r="23" spans="1:6" ht="17" x14ac:dyDescent="0.2">
      <c r="A23" s="85" t="s">
        <v>194</v>
      </c>
      <c r="B23" s="82">
        <v>10719</v>
      </c>
      <c r="C23" s="84">
        <v>2018</v>
      </c>
      <c r="D23" s="84" t="s">
        <v>14</v>
      </c>
      <c r="E23" s="84" t="s">
        <v>189</v>
      </c>
      <c r="F23" s="84" t="s">
        <v>195</v>
      </c>
    </row>
    <row r="24" spans="1:6" ht="17" x14ac:dyDescent="0.2">
      <c r="A24" s="85" t="s">
        <v>166</v>
      </c>
      <c r="B24" s="82">
        <v>1174</v>
      </c>
      <c r="C24" s="84">
        <v>2018</v>
      </c>
      <c r="D24" s="84" t="s">
        <v>13</v>
      </c>
      <c r="E24" s="84" t="s">
        <v>48</v>
      </c>
      <c r="F24" s="84" t="s">
        <v>167</v>
      </c>
    </row>
    <row r="25" spans="1:6" ht="34" x14ac:dyDescent="0.2">
      <c r="A25" s="85" t="s">
        <v>168</v>
      </c>
      <c r="B25" s="82">
        <v>3126</v>
      </c>
      <c r="C25" s="84">
        <v>2018</v>
      </c>
      <c r="D25" s="84" t="s">
        <v>14</v>
      </c>
      <c r="E25" s="84" t="s">
        <v>169</v>
      </c>
      <c r="F25" s="84" t="s">
        <v>170</v>
      </c>
    </row>
    <row r="26" spans="1:6" ht="17" x14ac:dyDescent="0.2">
      <c r="A26" s="81" t="s">
        <v>5</v>
      </c>
      <c r="B26" s="82">
        <v>6330</v>
      </c>
      <c r="C26" s="83">
        <v>2018</v>
      </c>
      <c r="D26" s="84" t="s">
        <v>14</v>
      </c>
      <c r="E26" s="83" t="s">
        <v>64</v>
      </c>
      <c r="F26" s="83" t="s">
        <v>65</v>
      </c>
    </row>
    <row r="27" spans="1:6" ht="17" x14ac:dyDescent="0.2">
      <c r="A27" s="81" t="s">
        <v>6</v>
      </c>
      <c r="B27" s="82">
        <v>3074</v>
      </c>
      <c r="C27" s="83">
        <v>2018</v>
      </c>
      <c r="D27" s="84" t="s">
        <v>14</v>
      </c>
      <c r="E27" s="83" t="s">
        <v>48</v>
      </c>
      <c r="F27" s="83" t="s">
        <v>55</v>
      </c>
    </row>
    <row r="28" spans="1:6" ht="34" x14ac:dyDescent="0.2">
      <c r="A28" s="81" t="s">
        <v>21</v>
      </c>
      <c r="B28" s="82">
        <v>7794</v>
      </c>
      <c r="C28" s="83">
        <v>2018</v>
      </c>
      <c r="D28" s="84" t="s">
        <v>14</v>
      </c>
      <c r="E28" s="83" t="s">
        <v>66</v>
      </c>
      <c r="F28" s="83" t="s">
        <v>67</v>
      </c>
    </row>
    <row r="29" spans="1:6" ht="34" x14ac:dyDescent="0.2">
      <c r="A29" s="81" t="s">
        <v>211</v>
      </c>
      <c r="B29" s="82">
        <v>16350</v>
      </c>
      <c r="C29" s="83">
        <v>2018</v>
      </c>
      <c r="D29" s="84" t="s">
        <v>14</v>
      </c>
      <c r="E29" s="83" t="s">
        <v>212</v>
      </c>
      <c r="F29" s="83" t="s">
        <v>213</v>
      </c>
    </row>
    <row r="30" spans="1:6" ht="34" x14ac:dyDescent="0.2">
      <c r="A30" s="81" t="s">
        <v>171</v>
      </c>
      <c r="B30" s="82">
        <v>3133</v>
      </c>
      <c r="C30" s="84">
        <v>2018</v>
      </c>
      <c r="D30" s="84" t="s">
        <v>14</v>
      </c>
      <c r="E30" s="83" t="s">
        <v>172</v>
      </c>
      <c r="F30" s="84" t="s">
        <v>173</v>
      </c>
    </row>
    <row r="31" spans="1:6" ht="34" x14ac:dyDescent="0.2">
      <c r="A31" s="81" t="s">
        <v>22</v>
      </c>
      <c r="B31" s="82">
        <v>6456</v>
      </c>
      <c r="C31" s="83">
        <v>2018</v>
      </c>
      <c r="D31" s="84" t="s">
        <v>14</v>
      </c>
      <c r="E31" s="83" t="s">
        <v>68</v>
      </c>
      <c r="F31" s="83" t="s">
        <v>69</v>
      </c>
    </row>
    <row r="32" spans="1:6" ht="17" x14ac:dyDescent="0.2">
      <c r="A32" s="81" t="s">
        <v>23</v>
      </c>
      <c r="B32" s="82">
        <v>13093</v>
      </c>
      <c r="C32" s="83">
        <v>2018</v>
      </c>
      <c r="D32" s="84" t="s">
        <v>14</v>
      </c>
      <c r="E32" s="83" t="s">
        <v>70</v>
      </c>
      <c r="F32" s="83" t="s">
        <v>71</v>
      </c>
    </row>
    <row r="33" spans="1:6" ht="34" x14ac:dyDescent="0.2">
      <c r="A33" s="81" t="s">
        <v>196</v>
      </c>
      <c r="B33" s="82">
        <v>1340</v>
      </c>
      <c r="C33" s="83">
        <v>2018</v>
      </c>
      <c r="D33" s="84" t="s">
        <v>14</v>
      </c>
      <c r="E33" s="83" t="s">
        <v>197</v>
      </c>
      <c r="F33" s="83" t="s">
        <v>198</v>
      </c>
    </row>
    <row r="34" spans="1:6" ht="17" x14ac:dyDescent="0.2">
      <c r="A34" s="81" t="s">
        <v>228</v>
      </c>
      <c r="B34" s="82">
        <v>113468</v>
      </c>
      <c r="C34" s="83">
        <v>2018</v>
      </c>
      <c r="D34" s="84" t="s">
        <v>14</v>
      </c>
      <c r="E34" s="83" t="s">
        <v>229</v>
      </c>
      <c r="F34" s="83" t="s">
        <v>230</v>
      </c>
    </row>
    <row r="35" spans="1:6" ht="17" x14ac:dyDescent="0.2">
      <c r="A35" s="85" t="s">
        <v>174</v>
      </c>
      <c r="B35" s="82">
        <v>2630</v>
      </c>
      <c r="C35" s="84">
        <v>2018</v>
      </c>
      <c r="D35" s="84" t="s">
        <v>14</v>
      </c>
      <c r="E35" s="84" t="s">
        <v>175</v>
      </c>
      <c r="F35" s="84" t="s">
        <v>176</v>
      </c>
    </row>
    <row r="36" spans="1:6" ht="17" x14ac:dyDescent="0.2">
      <c r="A36" s="85" t="s">
        <v>214</v>
      </c>
      <c r="B36" s="82">
        <v>2138</v>
      </c>
      <c r="C36" s="84">
        <v>2018</v>
      </c>
      <c r="D36" s="84" t="s">
        <v>14</v>
      </c>
      <c r="E36" s="84" t="s">
        <v>215</v>
      </c>
      <c r="F36" s="84" t="s">
        <v>216</v>
      </c>
    </row>
    <row r="37" spans="1:6" ht="17" x14ac:dyDescent="0.2">
      <c r="A37" s="81" t="s">
        <v>24</v>
      </c>
      <c r="B37" s="82">
        <v>35832</v>
      </c>
      <c r="C37" s="83">
        <v>2018</v>
      </c>
      <c r="D37" s="84" t="s">
        <v>14</v>
      </c>
      <c r="E37" s="83" t="s">
        <v>72</v>
      </c>
      <c r="F37" s="83" t="s">
        <v>73</v>
      </c>
    </row>
    <row r="38" spans="1:6" ht="34" x14ac:dyDescent="0.2">
      <c r="A38" s="81" t="s">
        <v>7</v>
      </c>
      <c r="B38" s="82">
        <v>3504</v>
      </c>
      <c r="C38" s="83">
        <v>2018</v>
      </c>
      <c r="D38" s="84" t="s">
        <v>14</v>
      </c>
      <c r="E38" s="83" t="s">
        <v>74</v>
      </c>
      <c r="F38" s="83" t="s">
        <v>75</v>
      </c>
    </row>
    <row r="39" spans="1:6" ht="17" x14ac:dyDescent="0.2">
      <c r="A39" s="81" t="s">
        <v>8</v>
      </c>
      <c r="B39" s="82">
        <v>6931</v>
      </c>
      <c r="C39" s="83">
        <v>2018</v>
      </c>
      <c r="D39" s="84" t="s">
        <v>14</v>
      </c>
      <c r="E39" s="83" t="s">
        <v>48</v>
      </c>
      <c r="F39" s="83" t="s">
        <v>76</v>
      </c>
    </row>
    <row r="40" spans="1:6" ht="17" x14ac:dyDescent="0.2">
      <c r="A40" s="81" t="s">
        <v>9</v>
      </c>
      <c r="B40" s="82">
        <v>872</v>
      </c>
      <c r="C40" s="83">
        <v>2018</v>
      </c>
      <c r="D40" s="84" t="s">
        <v>14</v>
      </c>
      <c r="E40" s="83" t="s">
        <v>77</v>
      </c>
      <c r="F40" s="83" t="s">
        <v>78</v>
      </c>
    </row>
    <row r="41" spans="1:6" ht="34" x14ac:dyDescent="0.2">
      <c r="A41" s="81" t="s">
        <v>25</v>
      </c>
      <c r="B41" s="82">
        <v>1872</v>
      </c>
      <c r="C41" s="83">
        <v>2018</v>
      </c>
      <c r="D41" s="84" t="s">
        <v>14</v>
      </c>
      <c r="E41" s="83" t="s">
        <v>79</v>
      </c>
      <c r="F41" s="83" t="s">
        <v>80</v>
      </c>
    </row>
    <row r="42" spans="1:6" ht="17" x14ac:dyDescent="0.2">
      <c r="A42" s="81" t="s">
        <v>217</v>
      </c>
      <c r="B42" s="82">
        <v>1168</v>
      </c>
      <c r="C42" s="83">
        <v>2018</v>
      </c>
      <c r="D42" s="84" t="s">
        <v>14</v>
      </c>
      <c r="E42" s="83" t="s">
        <v>218</v>
      </c>
      <c r="F42" s="83" t="s">
        <v>219</v>
      </c>
    </row>
    <row r="43" spans="1:6" ht="34" x14ac:dyDescent="0.2">
      <c r="A43" s="85" t="s">
        <v>177</v>
      </c>
      <c r="B43" s="82">
        <v>531</v>
      </c>
      <c r="C43" s="84">
        <v>2018</v>
      </c>
      <c r="D43" s="84" t="s">
        <v>14</v>
      </c>
      <c r="E43" s="84" t="s">
        <v>178</v>
      </c>
      <c r="F43" s="84" t="s">
        <v>179</v>
      </c>
    </row>
    <row r="44" spans="1:6" ht="17" x14ac:dyDescent="0.2">
      <c r="A44" s="81" t="s">
        <v>26</v>
      </c>
      <c r="B44" s="82">
        <v>2742</v>
      </c>
      <c r="C44" s="83">
        <v>2018</v>
      </c>
      <c r="D44" s="84" t="s">
        <v>14</v>
      </c>
      <c r="E44" s="83" t="s">
        <v>81</v>
      </c>
      <c r="F44" s="83" t="s">
        <v>82</v>
      </c>
    </row>
    <row r="45" spans="1:6" ht="17" x14ac:dyDescent="0.2">
      <c r="A45" s="85" t="s">
        <v>180</v>
      </c>
      <c r="B45" s="82">
        <v>4465</v>
      </c>
      <c r="C45" s="84">
        <v>2018</v>
      </c>
      <c r="D45" s="84" t="s">
        <v>14</v>
      </c>
      <c r="E45" s="84" t="s">
        <v>181</v>
      </c>
      <c r="F45" s="84" t="s">
        <v>182</v>
      </c>
    </row>
    <row r="46" spans="1:6" ht="17" x14ac:dyDescent="0.2">
      <c r="A46" s="81" t="s">
        <v>10</v>
      </c>
      <c r="B46" s="82">
        <v>45600</v>
      </c>
      <c r="C46" s="83">
        <v>2018</v>
      </c>
      <c r="D46" s="84" t="s">
        <v>14</v>
      </c>
      <c r="E46" s="83" t="s">
        <v>72</v>
      </c>
      <c r="F46" s="83" t="s">
        <v>83</v>
      </c>
    </row>
    <row r="47" spans="1:6" ht="17" x14ac:dyDescent="0.2">
      <c r="A47" s="81" t="s">
        <v>27</v>
      </c>
      <c r="B47" s="104">
        <v>473</v>
      </c>
      <c r="C47" s="83">
        <v>2018</v>
      </c>
      <c r="D47" s="83" t="s">
        <v>14</v>
      </c>
      <c r="E47" s="83" t="s">
        <v>84</v>
      </c>
      <c r="F47" s="83" t="s">
        <v>85</v>
      </c>
    </row>
    <row r="48" spans="1:6" ht="51" x14ac:dyDescent="0.2">
      <c r="A48" s="85" t="s">
        <v>183</v>
      </c>
      <c r="B48" s="82">
        <v>8717</v>
      </c>
      <c r="C48" s="84">
        <v>2018</v>
      </c>
      <c r="D48" s="84" t="s">
        <v>14</v>
      </c>
      <c r="E48" s="84" t="s">
        <v>184</v>
      </c>
      <c r="F48" s="84" t="s">
        <v>185</v>
      </c>
    </row>
    <row r="49" spans="1:6" ht="34" x14ac:dyDescent="0.2">
      <c r="A49" s="81" t="s">
        <v>11</v>
      </c>
      <c r="B49" s="82">
        <v>3495</v>
      </c>
      <c r="C49" s="83">
        <v>2018</v>
      </c>
      <c r="D49" s="84" t="s">
        <v>14</v>
      </c>
      <c r="E49" s="83" t="s">
        <v>86</v>
      </c>
      <c r="F49" s="83" t="s">
        <v>87</v>
      </c>
    </row>
    <row r="50" spans="1:6" ht="17" x14ac:dyDescent="0.2">
      <c r="A50" s="81" t="s">
        <v>199</v>
      </c>
      <c r="B50" s="82">
        <v>271</v>
      </c>
      <c r="C50" s="83">
        <v>2018</v>
      </c>
      <c r="D50" s="84" t="s">
        <v>13</v>
      </c>
      <c r="E50" s="83" t="s">
        <v>200</v>
      </c>
      <c r="F50" s="83" t="s">
        <v>201</v>
      </c>
    </row>
    <row r="51" spans="1:6" ht="17" x14ac:dyDescent="0.2">
      <c r="A51" s="86" t="s">
        <v>186</v>
      </c>
      <c r="B51" s="82">
        <v>4147</v>
      </c>
      <c r="C51" s="84">
        <v>2018</v>
      </c>
      <c r="D51" s="84" t="s">
        <v>14</v>
      </c>
      <c r="E51" s="84" t="s">
        <v>187</v>
      </c>
      <c r="F51" s="84" t="s">
        <v>176</v>
      </c>
    </row>
    <row r="52" spans="1:6" ht="17" x14ac:dyDescent="0.2">
      <c r="A52" s="86" t="s">
        <v>28</v>
      </c>
      <c r="B52" s="82">
        <v>4238</v>
      </c>
      <c r="C52" s="83">
        <v>2018</v>
      </c>
      <c r="D52" s="84" t="s">
        <v>14</v>
      </c>
      <c r="E52" s="83" t="s">
        <v>88</v>
      </c>
      <c r="F52" s="83" t="s">
        <v>43</v>
      </c>
    </row>
    <row r="53" spans="1:6" ht="34" x14ac:dyDescent="0.2">
      <c r="A53" s="86" t="s">
        <v>29</v>
      </c>
      <c r="B53" s="82">
        <v>11678</v>
      </c>
      <c r="C53" s="83">
        <v>2018</v>
      </c>
      <c r="D53" s="84" t="s">
        <v>14</v>
      </c>
      <c r="E53" s="83" t="s">
        <v>89</v>
      </c>
      <c r="F53" s="83" t="s">
        <v>90</v>
      </c>
    </row>
    <row r="54" spans="1:6" ht="17" x14ac:dyDescent="0.2">
      <c r="A54" s="81" t="s">
        <v>30</v>
      </c>
      <c r="B54" s="82">
        <v>2580</v>
      </c>
      <c r="C54" s="83">
        <v>2018</v>
      </c>
      <c r="D54" s="83" t="s">
        <v>14</v>
      </c>
      <c r="E54" s="83" t="s">
        <v>91</v>
      </c>
      <c r="F54" s="83" t="s">
        <v>92</v>
      </c>
    </row>
    <row r="55" spans="1:6" ht="17" x14ac:dyDescent="0.2">
      <c r="A55" s="85" t="s">
        <v>188</v>
      </c>
      <c r="B55" s="82">
        <v>1657</v>
      </c>
      <c r="C55" s="84">
        <v>2018</v>
      </c>
      <c r="D55" s="84" t="s">
        <v>14</v>
      </c>
      <c r="E55" s="84" t="s">
        <v>189</v>
      </c>
      <c r="F55" s="84" t="s">
        <v>190</v>
      </c>
    </row>
    <row r="56" spans="1:6" ht="34" x14ac:dyDescent="0.2">
      <c r="A56" s="85" t="s">
        <v>231</v>
      </c>
      <c r="B56" s="87">
        <v>106</v>
      </c>
      <c r="C56" s="88">
        <v>2019</v>
      </c>
      <c r="D56" s="88" t="s">
        <v>13</v>
      </c>
      <c r="E56" s="88" t="s">
        <v>232</v>
      </c>
      <c r="F56" s="88" t="s">
        <v>233</v>
      </c>
    </row>
    <row r="57" spans="1:6" ht="34" x14ac:dyDescent="0.2">
      <c r="A57" s="81" t="s">
        <v>31</v>
      </c>
      <c r="B57" s="87">
        <v>2088</v>
      </c>
      <c r="C57" s="89">
        <v>2018</v>
      </c>
      <c r="D57" s="89" t="s">
        <v>14</v>
      </c>
      <c r="E57" s="89" t="s">
        <v>93</v>
      </c>
      <c r="F57" s="89" t="s">
        <v>94</v>
      </c>
    </row>
    <row r="58" spans="1:6" ht="17" x14ac:dyDescent="0.2">
      <c r="A58" s="90" t="s">
        <v>220</v>
      </c>
      <c r="B58" s="87">
        <v>24347</v>
      </c>
      <c r="C58" s="89">
        <v>2018</v>
      </c>
      <c r="D58" s="89" t="s">
        <v>14</v>
      </c>
      <c r="E58" s="89" t="s">
        <v>221</v>
      </c>
      <c r="F58" s="89" t="s">
        <v>222</v>
      </c>
    </row>
    <row r="59" spans="1:6" ht="34" x14ac:dyDescent="0.2">
      <c r="A59" s="90" t="s">
        <v>202</v>
      </c>
      <c r="B59" s="82">
        <v>946</v>
      </c>
      <c r="C59" s="83">
        <v>2018</v>
      </c>
      <c r="D59" s="83" t="s">
        <v>14</v>
      </c>
      <c r="E59" s="83" t="s">
        <v>203</v>
      </c>
      <c r="F59" s="83" t="s">
        <v>204</v>
      </c>
    </row>
    <row r="60" spans="1:6" ht="17" x14ac:dyDescent="0.2">
      <c r="A60" s="90" t="s">
        <v>223</v>
      </c>
      <c r="B60" s="82">
        <v>10914</v>
      </c>
      <c r="C60" s="83">
        <v>2018</v>
      </c>
      <c r="D60" s="83" t="s">
        <v>14</v>
      </c>
      <c r="E60" s="83" t="s">
        <v>224</v>
      </c>
      <c r="F60" s="83" t="s">
        <v>225</v>
      </c>
    </row>
    <row r="61" spans="1:6" ht="17" x14ac:dyDescent="0.2">
      <c r="A61" s="90" t="s">
        <v>226</v>
      </c>
      <c r="B61" s="82">
        <v>6536</v>
      </c>
      <c r="C61" s="83">
        <v>2018</v>
      </c>
      <c r="D61" s="83" t="s">
        <v>14</v>
      </c>
      <c r="E61" s="83" t="s">
        <v>227</v>
      </c>
      <c r="F61" s="83" t="s">
        <v>47</v>
      </c>
    </row>
    <row r="62" spans="1:6" ht="17" x14ac:dyDescent="0.2">
      <c r="A62" s="91" t="s">
        <v>32</v>
      </c>
      <c r="B62" s="92">
        <f>SUM(B4:B61)</f>
        <v>638684</v>
      </c>
      <c r="C62" s="93"/>
      <c r="D62" s="93"/>
      <c r="E62" s="93"/>
      <c r="F62" s="94"/>
    </row>
    <row r="63" spans="1:6" ht="17" x14ac:dyDescent="0.2">
      <c r="A63" s="91" t="s">
        <v>33</v>
      </c>
      <c r="B63" s="105">
        <v>59100000</v>
      </c>
      <c r="C63" s="106"/>
      <c r="D63" s="106"/>
      <c r="E63" s="106"/>
      <c r="F63" s="107"/>
    </row>
    <row r="64" spans="1:6" ht="17" x14ac:dyDescent="0.2">
      <c r="A64" s="91" t="s">
        <v>34</v>
      </c>
      <c r="B64" s="95">
        <f>B62/B63</f>
        <v>1.0806835871404399E-2</v>
      </c>
      <c r="C64" s="96"/>
      <c r="D64" s="96"/>
      <c r="E64" s="96"/>
      <c r="F64" s="97"/>
    </row>
  </sheetData>
  <phoneticPr fontId="17" type="noConversion"/>
  <printOptions gridLines="1"/>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6"/>
  <sheetViews>
    <sheetView workbookViewId="0"/>
  </sheetViews>
  <sheetFormatPr baseColWidth="10" defaultColWidth="10.83203125" defaultRowHeight="16" x14ac:dyDescent="0.2"/>
  <cols>
    <col min="1" max="1" width="30.1640625" style="7" customWidth="1"/>
    <col min="2" max="2" width="16" style="7" customWidth="1"/>
    <col min="3" max="3" width="7.33203125" style="7" customWidth="1"/>
    <col min="4" max="4" width="16.6640625" style="7" customWidth="1"/>
    <col min="5" max="5" width="9.1640625" style="7" customWidth="1"/>
    <col min="6" max="16384" width="10.83203125" style="7"/>
  </cols>
  <sheetData>
    <row r="1" spans="1:5" x14ac:dyDescent="0.2">
      <c r="A1" s="7" t="s">
        <v>236</v>
      </c>
    </row>
    <row r="3" spans="1:5" x14ac:dyDescent="0.2">
      <c r="A3" s="18" t="s">
        <v>108</v>
      </c>
    </row>
    <row r="5" spans="1:5" x14ac:dyDescent="0.2">
      <c r="A5" s="8" t="s">
        <v>98</v>
      </c>
      <c r="B5" s="108" t="s">
        <v>99</v>
      </c>
      <c r="C5" s="108"/>
      <c r="D5" s="108" t="s">
        <v>100</v>
      </c>
      <c r="E5" s="108"/>
    </row>
    <row r="6" spans="1:5" x14ac:dyDescent="0.2">
      <c r="A6" s="7" t="s">
        <v>101</v>
      </c>
      <c r="B6" s="59">
        <f>5+3+11+91</f>
        <v>110</v>
      </c>
      <c r="D6" s="67">
        <v>2.0848895375296131E-6</v>
      </c>
      <c r="E6" s="10"/>
    </row>
    <row r="7" spans="1:5" x14ac:dyDescent="0.2">
      <c r="A7" s="7" t="s">
        <v>102</v>
      </c>
      <c r="B7" s="59">
        <f>521+1397+3844+8888</f>
        <v>14650</v>
      </c>
      <c r="D7" s="67">
        <v>1.7271371981790904E-4</v>
      </c>
      <c r="E7" s="10"/>
    </row>
    <row r="8" spans="1:5" x14ac:dyDescent="0.2">
      <c r="A8" s="7" t="s">
        <v>103</v>
      </c>
      <c r="B8" s="59">
        <v>14463</v>
      </c>
      <c r="D8" s="67">
        <v>9.839057295450435E-4</v>
      </c>
      <c r="E8" s="10"/>
    </row>
    <row r="9" spans="1:5" x14ac:dyDescent="0.2">
      <c r="A9" s="7" t="s">
        <v>104</v>
      </c>
      <c r="B9" s="59">
        <v>16252</v>
      </c>
      <c r="D9" s="67">
        <v>2.3223038191266553E-3</v>
      </c>
      <c r="E9" s="10"/>
    </row>
    <row r="10" spans="1:5" x14ac:dyDescent="0.2">
      <c r="A10" s="11" t="s">
        <v>105</v>
      </c>
      <c r="B10" s="60">
        <v>14507</v>
      </c>
      <c r="C10" s="11"/>
      <c r="D10" s="68">
        <v>6.1043859678651859E-3</v>
      </c>
      <c r="E10" s="17"/>
    </row>
    <row r="11" spans="1:5" x14ac:dyDescent="0.2">
      <c r="A11" s="8" t="s">
        <v>106</v>
      </c>
      <c r="B11" s="61">
        <f>SUM(B6:B10)</f>
        <v>59982</v>
      </c>
      <c r="C11" s="8"/>
      <c r="D11" s="69">
        <v>3.7104412293747976E-4</v>
      </c>
      <c r="E11" s="13"/>
    </row>
    <row r="13" spans="1:5" x14ac:dyDescent="0.2">
      <c r="A13" s="18" t="s">
        <v>109</v>
      </c>
    </row>
    <row r="15" spans="1:5" x14ac:dyDescent="0.2">
      <c r="A15" s="8" t="s">
        <v>98</v>
      </c>
      <c r="B15" s="108" t="s">
        <v>99</v>
      </c>
      <c r="C15" s="108"/>
      <c r="D15" s="108" t="s">
        <v>100</v>
      </c>
      <c r="E15" s="108"/>
    </row>
    <row r="16" spans="1:5" x14ac:dyDescent="0.2">
      <c r="A16" s="7" t="s">
        <v>101</v>
      </c>
      <c r="B16" s="59">
        <f>4+3+3+51</f>
        <v>61</v>
      </c>
      <c r="D16" s="10">
        <v>1.2079742060673693E-6</v>
      </c>
      <c r="E16" s="10"/>
    </row>
    <row r="17" spans="1:5" x14ac:dyDescent="0.2">
      <c r="A17" s="7" t="s">
        <v>102</v>
      </c>
      <c r="B17" s="59">
        <f>249+575+1644+4577</f>
        <v>7045</v>
      </c>
      <c r="D17" s="10">
        <v>8.1823024892352779E-5</v>
      </c>
      <c r="E17" s="10"/>
    </row>
    <row r="18" spans="1:5" x14ac:dyDescent="0.2">
      <c r="A18" s="7" t="s">
        <v>103</v>
      </c>
      <c r="B18" s="59">
        <v>8870</v>
      </c>
      <c r="D18" s="10">
        <v>5.2848410144654503E-4</v>
      </c>
      <c r="E18" s="10"/>
    </row>
    <row r="19" spans="1:5" x14ac:dyDescent="0.2">
      <c r="A19" s="7" t="s">
        <v>104</v>
      </c>
      <c r="B19" s="59">
        <v>13527</v>
      </c>
      <c r="D19" s="10">
        <v>1.507749578700638E-3</v>
      </c>
      <c r="E19" s="10"/>
    </row>
    <row r="20" spans="1:5" x14ac:dyDescent="0.2">
      <c r="A20" s="11" t="s">
        <v>105</v>
      </c>
      <c r="B20" s="60">
        <v>22738</v>
      </c>
      <c r="C20" s="11"/>
      <c r="D20" s="12">
        <v>5.3773587136718478E-3</v>
      </c>
      <c r="E20" s="17"/>
    </row>
    <row r="21" spans="1:5" x14ac:dyDescent="0.2">
      <c r="A21" s="8" t="s">
        <v>106</v>
      </c>
      <c r="B21" s="61">
        <f>SUM(B16:B20)</f>
        <v>52241</v>
      </c>
      <c r="C21" s="8"/>
      <c r="D21" s="13">
        <v>3.1360493686363212E-4</v>
      </c>
      <c r="E21" s="13"/>
    </row>
    <row r="22" spans="1:5" x14ac:dyDescent="0.2">
      <c r="A22" s="14"/>
      <c r="B22" s="14"/>
      <c r="C22" s="14"/>
      <c r="D22" s="17"/>
      <c r="E22" s="17"/>
    </row>
    <row r="23" spans="1:5" x14ac:dyDescent="0.2">
      <c r="A23" s="21" t="s">
        <v>117</v>
      </c>
      <c r="B23" s="14"/>
      <c r="C23" s="14"/>
      <c r="D23" s="14"/>
      <c r="E23" s="14"/>
    </row>
    <row r="25" spans="1:5" ht="36" customHeight="1" x14ac:dyDescent="0.2">
      <c r="A25" s="2" t="s">
        <v>110</v>
      </c>
      <c r="B25" s="109" t="s">
        <v>99</v>
      </c>
      <c r="C25" s="109"/>
      <c r="D25" s="110" t="s">
        <v>111</v>
      </c>
      <c r="E25" s="110"/>
    </row>
    <row r="26" spans="1:5" x14ac:dyDescent="0.2">
      <c r="A26" s="1" t="s">
        <v>112</v>
      </c>
      <c r="B26" s="59">
        <f>71133+4037+120</f>
        <v>75290</v>
      </c>
      <c r="D26" s="19">
        <v>0.67087840607345894</v>
      </c>
    </row>
    <row r="27" spans="1:5" x14ac:dyDescent="0.2">
      <c r="A27" s="1" t="s">
        <v>113</v>
      </c>
      <c r="B27" s="59">
        <v>5529</v>
      </c>
      <c r="D27" s="19">
        <v>4.9266658350114949E-2</v>
      </c>
    </row>
    <row r="28" spans="1:5" x14ac:dyDescent="0.2">
      <c r="A28" s="1" t="s">
        <v>114</v>
      </c>
      <c r="B28" s="59">
        <v>2618</v>
      </c>
      <c r="D28" s="19">
        <v>2.3327927574715305E-2</v>
      </c>
    </row>
    <row r="29" spans="1:5" x14ac:dyDescent="0.2">
      <c r="A29" s="1" t="s">
        <v>115</v>
      </c>
      <c r="B29" s="59">
        <v>27086</v>
      </c>
      <c r="D29" s="19">
        <v>0.24135227130967868</v>
      </c>
    </row>
    <row r="30" spans="1:5" x14ac:dyDescent="0.2">
      <c r="A30" s="1" t="s">
        <v>116</v>
      </c>
      <c r="B30" s="59">
        <f>1661+42</f>
        <v>1703</v>
      </c>
      <c r="D30" s="19">
        <v>1.517473669203215E-2</v>
      </c>
    </row>
    <row r="31" spans="1:5" x14ac:dyDescent="0.2">
      <c r="A31" s="2" t="s">
        <v>106</v>
      </c>
      <c r="B31" s="61">
        <f>SUM(B26:B30)</f>
        <v>112226</v>
      </c>
      <c r="C31" s="8"/>
      <c r="D31" s="20">
        <v>1</v>
      </c>
      <c r="E31" s="8"/>
    </row>
    <row r="33" spans="1:1" x14ac:dyDescent="0.2">
      <c r="A33" s="15" t="s">
        <v>107</v>
      </c>
    </row>
    <row r="34" spans="1:1" x14ac:dyDescent="0.2">
      <c r="A34" s="5" t="s">
        <v>118</v>
      </c>
    </row>
    <row r="35" spans="1:1" x14ac:dyDescent="0.2">
      <c r="A35" s="16" t="s">
        <v>119</v>
      </c>
    </row>
    <row r="36" spans="1:1" x14ac:dyDescent="0.2">
      <c r="A36" s="6" t="s">
        <v>97</v>
      </c>
    </row>
  </sheetData>
  <mergeCells count="6">
    <mergeCell ref="B5:C5"/>
    <mergeCell ref="D5:E5"/>
    <mergeCell ref="B15:C15"/>
    <mergeCell ref="D15:E15"/>
    <mergeCell ref="B25:C25"/>
    <mergeCell ref="D25:E25"/>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4"/>
  <sheetViews>
    <sheetView workbookViewId="0"/>
  </sheetViews>
  <sheetFormatPr baseColWidth="10" defaultColWidth="8.83203125" defaultRowHeight="16" x14ac:dyDescent="0.2"/>
  <cols>
    <col min="1" max="1" width="11" style="29" bestFit="1" customWidth="1"/>
    <col min="2" max="2" width="14.5" style="32" customWidth="1"/>
    <col min="3" max="3" width="10.33203125" style="28" bestFit="1" customWidth="1"/>
    <col min="4" max="4" width="2.6640625" style="74" customWidth="1"/>
    <col min="5" max="16384" width="8.83203125" style="74"/>
  </cols>
  <sheetData>
    <row r="1" spans="1:10" x14ac:dyDescent="0.2">
      <c r="A1" s="29" t="s">
        <v>234</v>
      </c>
    </row>
    <row r="3" spans="1:10" x14ac:dyDescent="0.2">
      <c r="J3" s="98"/>
    </row>
    <row r="4" spans="1:10" x14ac:dyDescent="0.2">
      <c r="J4" s="98"/>
    </row>
    <row r="5" spans="1:10" x14ac:dyDescent="0.2">
      <c r="J5" s="99"/>
    </row>
    <row r="22" spans="1:4" x14ac:dyDescent="0.2">
      <c r="A22" s="100" t="s">
        <v>235</v>
      </c>
    </row>
    <row r="23" spans="1:4" x14ac:dyDescent="0.2">
      <c r="A23" s="101" t="s">
        <v>97</v>
      </c>
    </row>
    <row r="26" spans="1:4" x14ac:dyDescent="0.2">
      <c r="A26" s="34" t="s">
        <v>120</v>
      </c>
      <c r="B26" s="35" t="s">
        <v>123</v>
      </c>
      <c r="C26" s="111" t="s">
        <v>121</v>
      </c>
      <c r="D26" s="111"/>
    </row>
    <row r="27" spans="1:4" x14ac:dyDescent="0.2">
      <c r="A27" s="31">
        <v>43470</v>
      </c>
      <c r="B27" s="32">
        <v>43466</v>
      </c>
      <c r="C27" s="28">
        <v>220000</v>
      </c>
    </row>
    <row r="28" spans="1:4" x14ac:dyDescent="0.2">
      <c r="A28" s="31">
        <v>43477</v>
      </c>
      <c r="B28" s="32">
        <v>43466</v>
      </c>
      <c r="C28" s="28">
        <v>216000</v>
      </c>
    </row>
    <row r="29" spans="1:4" x14ac:dyDescent="0.2">
      <c r="A29" s="31">
        <v>43484</v>
      </c>
      <c r="B29" s="32">
        <v>43467</v>
      </c>
      <c r="C29" s="28">
        <v>209000</v>
      </c>
    </row>
    <row r="30" spans="1:4" x14ac:dyDescent="0.2">
      <c r="A30" s="31">
        <v>43491</v>
      </c>
      <c r="B30" s="32">
        <v>43468</v>
      </c>
      <c r="C30" s="28">
        <v>236000</v>
      </c>
    </row>
    <row r="31" spans="1:4" x14ac:dyDescent="0.2">
      <c r="A31" s="31">
        <v>43498</v>
      </c>
      <c r="B31" s="32">
        <v>43497</v>
      </c>
      <c r="C31" s="28">
        <v>230000</v>
      </c>
    </row>
    <row r="32" spans="1:4" x14ac:dyDescent="0.2">
      <c r="A32" s="31">
        <v>43505</v>
      </c>
      <c r="B32" s="32">
        <v>43498</v>
      </c>
      <c r="C32" s="28">
        <v>228000</v>
      </c>
    </row>
    <row r="33" spans="1:3" x14ac:dyDescent="0.2">
      <c r="A33" s="31">
        <v>43512</v>
      </c>
      <c r="B33" s="32">
        <v>43499</v>
      </c>
      <c r="C33" s="28">
        <v>218000</v>
      </c>
    </row>
    <row r="34" spans="1:3" x14ac:dyDescent="0.2">
      <c r="A34" s="31">
        <v>43519</v>
      </c>
      <c r="B34" s="32">
        <v>43500</v>
      </c>
      <c r="C34" s="28">
        <v>224000</v>
      </c>
    </row>
    <row r="35" spans="1:3" x14ac:dyDescent="0.2">
      <c r="A35" s="31">
        <v>43526</v>
      </c>
      <c r="B35" s="32">
        <v>43525</v>
      </c>
      <c r="C35" s="28">
        <v>220000</v>
      </c>
    </row>
    <row r="36" spans="1:3" x14ac:dyDescent="0.2">
      <c r="A36" s="31">
        <v>43533</v>
      </c>
      <c r="B36" s="32">
        <v>43525</v>
      </c>
      <c r="C36" s="28">
        <v>224000</v>
      </c>
    </row>
    <row r="37" spans="1:3" x14ac:dyDescent="0.2">
      <c r="A37" s="31">
        <v>43540</v>
      </c>
      <c r="B37" s="32">
        <v>43525</v>
      </c>
      <c r="C37" s="28">
        <v>219000</v>
      </c>
    </row>
    <row r="38" spans="1:3" x14ac:dyDescent="0.2">
      <c r="A38" s="31">
        <v>43547</v>
      </c>
      <c r="B38" s="32">
        <v>43525</v>
      </c>
      <c r="C38" s="28">
        <v>215000</v>
      </c>
    </row>
    <row r="39" spans="1:3" x14ac:dyDescent="0.2">
      <c r="A39" s="31">
        <v>43554</v>
      </c>
      <c r="B39" s="32">
        <v>43525</v>
      </c>
      <c r="C39" s="28">
        <v>211000</v>
      </c>
    </row>
    <row r="40" spans="1:3" x14ac:dyDescent="0.2">
      <c r="A40" s="31">
        <v>43561</v>
      </c>
      <c r="B40" s="32">
        <v>43556</v>
      </c>
      <c r="C40" s="28">
        <v>203000</v>
      </c>
    </row>
    <row r="41" spans="1:3" x14ac:dyDescent="0.2">
      <c r="A41" s="31">
        <v>43568</v>
      </c>
      <c r="B41" s="32">
        <v>43556</v>
      </c>
      <c r="C41" s="28">
        <v>203000</v>
      </c>
    </row>
    <row r="42" spans="1:3" x14ac:dyDescent="0.2">
      <c r="A42" s="31">
        <v>43575</v>
      </c>
      <c r="B42" s="32">
        <v>43556</v>
      </c>
      <c r="C42" s="28">
        <v>226000</v>
      </c>
    </row>
    <row r="43" spans="1:3" x14ac:dyDescent="0.2">
      <c r="A43" s="31">
        <v>43582</v>
      </c>
      <c r="B43" s="32">
        <v>43556</v>
      </c>
      <c r="C43" s="28">
        <v>230000</v>
      </c>
    </row>
    <row r="44" spans="1:3" x14ac:dyDescent="0.2">
      <c r="A44" s="31">
        <v>43589</v>
      </c>
      <c r="B44" s="32">
        <v>43586</v>
      </c>
      <c r="C44" s="28">
        <v>225000</v>
      </c>
    </row>
    <row r="45" spans="1:3" x14ac:dyDescent="0.2">
      <c r="A45" s="31">
        <v>43596</v>
      </c>
      <c r="B45" s="32">
        <v>43586</v>
      </c>
      <c r="C45" s="28">
        <v>217000</v>
      </c>
    </row>
    <row r="46" spans="1:3" x14ac:dyDescent="0.2">
      <c r="A46" s="31">
        <v>43603</v>
      </c>
      <c r="B46" s="32">
        <v>43586</v>
      </c>
      <c r="C46" s="28">
        <v>213000</v>
      </c>
    </row>
    <row r="47" spans="1:3" x14ac:dyDescent="0.2">
      <c r="A47" s="31">
        <v>43610</v>
      </c>
      <c r="B47" s="32">
        <v>43586</v>
      </c>
      <c r="C47" s="28">
        <v>218000</v>
      </c>
    </row>
    <row r="48" spans="1:3" x14ac:dyDescent="0.2">
      <c r="A48" s="31">
        <v>43617</v>
      </c>
      <c r="B48" s="32">
        <v>43617</v>
      </c>
      <c r="C48" s="28">
        <v>220000</v>
      </c>
    </row>
    <row r="49" spans="1:3" x14ac:dyDescent="0.2">
      <c r="A49" s="31">
        <v>43624</v>
      </c>
      <c r="B49" s="32">
        <v>43617</v>
      </c>
      <c r="C49" s="28">
        <v>220000</v>
      </c>
    </row>
    <row r="50" spans="1:3" x14ac:dyDescent="0.2">
      <c r="A50" s="31">
        <v>43631</v>
      </c>
      <c r="B50" s="32">
        <v>43617</v>
      </c>
      <c r="C50" s="28">
        <v>219000</v>
      </c>
    </row>
    <row r="51" spans="1:3" x14ac:dyDescent="0.2">
      <c r="A51" s="31">
        <v>43638</v>
      </c>
      <c r="B51" s="33">
        <v>43617</v>
      </c>
      <c r="C51" s="28">
        <v>224000</v>
      </c>
    </row>
    <row r="52" spans="1:3" x14ac:dyDescent="0.2">
      <c r="A52" s="31">
        <v>43645</v>
      </c>
      <c r="B52" s="32">
        <v>43617</v>
      </c>
      <c r="C52" s="28">
        <v>222000</v>
      </c>
    </row>
    <row r="53" spans="1:3" x14ac:dyDescent="0.2">
      <c r="A53" s="31">
        <v>43652</v>
      </c>
      <c r="B53" s="32">
        <v>43647</v>
      </c>
      <c r="C53" s="28">
        <v>211000</v>
      </c>
    </row>
    <row r="54" spans="1:3" x14ac:dyDescent="0.2">
      <c r="A54" s="31">
        <v>43659</v>
      </c>
      <c r="B54" s="32">
        <v>43647</v>
      </c>
      <c r="C54" s="28">
        <v>217000</v>
      </c>
    </row>
    <row r="55" spans="1:3" x14ac:dyDescent="0.2">
      <c r="A55" s="31">
        <v>43666</v>
      </c>
      <c r="B55" s="32">
        <v>43647</v>
      </c>
      <c r="C55" s="28">
        <v>211000</v>
      </c>
    </row>
    <row r="56" spans="1:3" x14ac:dyDescent="0.2">
      <c r="A56" s="31">
        <v>43673</v>
      </c>
      <c r="B56" s="32">
        <v>43647</v>
      </c>
      <c r="C56" s="28">
        <v>216000</v>
      </c>
    </row>
    <row r="57" spans="1:3" x14ac:dyDescent="0.2">
      <c r="A57" s="31">
        <v>43680</v>
      </c>
      <c r="B57" s="33">
        <v>43678</v>
      </c>
      <c r="C57" s="28">
        <v>214000</v>
      </c>
    </row>
    <row r="58" spans="1:3" x14ac:dyDescent="0.2">
      <c r="A58" s="31">
        <v>43687</v>
      </c>
      <c r="B58" s="33">
        <v>43678</v>
      </c>
      <c r="C58" s="28">
        <v>218000</v>
      </c>
    </row>
    <row r="59" spans="1:3" x14ac:dyDescent="0.2">
      <c r="A59" s="31">
        <v>43694</v>
      </c>
      <c r="B59" s="33">
        <v>43678</v>
      </c>
      <c r="C59" s="28">
        <v>215000</v>
      </c>
    </row>
    <row r="60" spans="1:3" x14ac:dyDescent="0.2">
      <c r="A60" s="31">
        <v>43701</v>
      </c>
      <c r="B60" s="33">
        <v>43678</v>
      </c>
      <c r="C60" s="28">
        <v>215000</v>
      </c>
    </row>
    <row r="61" spans="1:3" x14ac:dyDescent="0.2">
      <c r="A61" s="31">
        <v>43708</v>
      </c>
      <c r="B61" s="33">
        <v>43678</v>
      </c>
      <c r="C61" s="28">
        <v>219000</v>
      </c>
    </row>
    <row r="62" spans="1:3" x14ac:dyDescent="0.2">
      <c r="A62" s="31">
        <v>43715</v>
      </c>
      <c r="B62" s="32">
        <v>43709</v>
      </c>
      <c r="C62" s="28">
        <v>208000</v>
      </c>
    </row>
    <row r="63" spans="1:3" x14ac:dyDescent="0.2">
      <c r="A63" s="31">
        <v>43722</v>
      </c>
      <c r="B63" s="33">
        <v>43709</v>
      </c>
      <c r="C63" s="28">
        <v>211000</v>
      </c>
    </row>
    <row r="64" spans="1:3" x14ac:dyDescent="0.2">
      <c r="A64" s="31">
        <v>43729</v>
      </c>
      <c r="B64" s="32">
        <v>43709</v>
      </c>
      <c r="C64" s="28">
        <v>215000</v>
      </c>
    </row>
    <row r="65" spans="1:4" x14ac:dyDescent="0.2">
      <c r="A65" s="31">
        <v>43736</v>
      </c>
      <c r="B65" s="32">
        <v>43709</v>
      </c>
      <c r="C65" s="28">
        <v>218000</v>
      </c>
    </row>
    <row r="66" spans="1:4" x14ac:dyDescent="0.2">
      <c r="A66" s="31">
        <v>43743</v>
      </c>
      <c r="B66" s="33">
        <v>43739</v>
      </c>
      <c r="C66" s="28">
        <v>212000</v>
      </c>
    </row>
    <row r="67" spans="1:4" x14ac:dyDescent="0.2">
      <c r="A67" s="31">
        <v>43750</v>
      </c>
      <c r="B67" s="33">
        <v>43739</v>
      </c>
      <c r="C67" s="28">
        <v>218000</v>
      </c>
    </row>
    <row r="68" spans="1:4" x14ac:dyDescent="0.2">
      <c r="A68" s="31">
        <v>43757</v>
      </c>
      <c r="B68" s="32">
        <v>43709</v>
      </c>
      <c r="C68" s="28">
        <v>213000</v>
      </c>
    </row>
    <row r="69" spans="1:4" x14ac:dyDescent="0.2">
      <c r="A69" s="31">
        <v>43764</v>
      </c>
      <c r="B69" s="32">
        <v>43709</v>
      </c>
      <c r="C69" s="28">
        <v>217000</v>
      </c>
    </row>
    <row r="70" spans="1:4" x14ac:dyDescent="0.2">
      <c r="A70" s="31">
        <v>43771</v>
      </c>
      <c r="B70" s="32">
        <v>43770</v>
      </c>
      <c r="C70" s="28">
        <v>212000</v>
      </c>
    </row>
    <row r="71" spans="1:4" x14ac:dyDescent="0.2">
      <c r="A71" s="31">
        <v>43778</v>
      </c>
      <c r="B71" s="32">
        <v>43770</v>
      </c>
      <c r="C71" s="28">
        <v>222000</v>
      </c>
    </row>
    <row r="72" spans="1:4" x14ac:dyDescent="0.2">
      <c r="A72" s="31">
        <v>43785</v>
      </c>
      <c r="B72" s="32">
        <v>43770</v>
      </c>
      <c r="C72" s="28">
        <v>223000</v>
      </c>
    </row>
    <row r="73" spans="1:4" x14ac:dyDescent="0.2">
      <c r="A73" s="31">
        <v>43792</v>
      </c>
      <c r="B73" s="32">
        <v>43770</v>
      </c>
      <c r="C73" s="28">
        <v>211000</v>
      </c>
    </row>
    <row r="74" spans="1:4" x14ac:dyDescent="0.2">
      <c r="A74" s="31">
        <v>43799</v>
      </c>
      <c r="B74" s="32">
        <v>43770</v>
      </c>
      <c r="C74" s="28">
        <v>206000</v>
      </c>
    </row>
    <row r="75" spans="1:4" x14ac:dyDescent="0.2">
      <c r="A75" s="31">
        <v>43806</v>
      </c>
      <c r="B75" s="33">
        <v>43800</v>
      </c>
      <c r="C75" s="28">
        <v>237000</v>
      </c>
    </row>
    <row r="76" spans="1:4" x14ac:dyDescent="0.2">
      <c r="A76" s="31">
        <v>43813</v>
      </c>
      <c r="B76" s="32">
        <v>43800</v>
      </c>
      <c r="C76" s="28">
        <v>229000</v>
      </c>
    </row>
    <row r="77" spans="1:4" x14ac:dyDescent="0.2">
      <c r="A77" s="31">
        <v>43820</v>
      </c>
      <c r="B77" s="32">
        <v>43800</v>
      </c>
      <c r="C77" s="28">
        <v>218000</v>
      </c>
    </row>
    <row r="78" spans="1:4" x14ac:dyDescent="0.2">
      <c r="A78" s="31">
        <v>43827</v>
      </c>
      <c r="B78" s="32">
        <v>43800</v>
      </c>
      <c r="C78" s="28">
        <v>220000</v>
      </c>
    </row>
    <row r="79" spans="1:4" x14ac:dyDescent="0.2">
      <c r="A79" s="31">
        <v>43834</v>
      </c>
      <c r="B79" s="32">
        <v>43831</v>
      </c>
      <c r="C79" s="23">
        <v>212000</v>
      </c>
      <c r="D79" s="98"/>
    </row>
    <row r="80" spans="1:4" x14ac:dyDescent="0.2">
      <c r="A80" s="31">
        <v>43841</v>
      </c>
      <c r="B80" s="32">
        <v>43831</v>
      </c>
      <c r="C80" s="24">
        <v>207000</v>
      </c>
      <c r="D80" s="98"/>
    </row>
    <row r="81" spans="1:4" x14ac:dyDescent="0.2">
      <c r="A81" s="31">
        <v>43848</v>
      </c>
      <c r="B81" s="32">
        <v>43831</v>
      </c>
      <c r="C81" s="23">
        <v>220000</v>
      </c>
      <c r="D81" s="98"/>
    </row>
    <row r="82" spans="1:4" x14ac:dyDescent="0.2">
      <c r="A82" s="31">
        <v>43855</v>
      </c>
      <c r="B82" s="32">
        <v>43831</v>
      </c>
      <c r="C82" s="24">
        <v>212000</v>
      </c>
      <c r="D82" s="98"/>
    </row>
    <row r="83" spans="1:4" x14ac:dyDescent="0.2">
      <c r="A83" s="31">
        <v>43862</v>
      </c>
      <c r="B83" s="33">
        <v>43862</v>
      </c>
      <c r="C83" s="23">
        <v>201000</v>
      </c>
      <c r="D83" s="98"/>
    </row>
    <row r="84" spans="1:4" x14ac:dyDescent="0.2">
      <c r="A84" s="31">
        <v>43869</v>
      </c>
      <c r="B84" s="32">
        <v>43862</v>
      </c>
      <c r="C84" s="24">
        <v>204000</v>
      </c>
      <c r="D84" s="98"/>
    </row>
    <row r="85" spans="1:4" x14ac:dyDescent="0.2">
      <c r="A85" s="31">
        <v>43876</v>
      </c>
      <c r="B85" s="32">
        <v>43862</v>
      </c>
      <c r="C85" s="23">
        <v>215000</v>
      </c>
      <c r="D85" s="98"/>
    </row>
    <row r="86" spans="1:4" x14ac:dyDescent="0.2">
      <c r="A86" s="31">
        <v>43883</v>
      </c>
      <c r="B86" s="32">
        <v>43862</v>
      </c>
      <c r="C86" s="24">
        <v>220000</v>
      </c>
      <c r="D86" s="98"/>
    </row>
    <row r="87" spans="1:4" x14ac:dyDescent="0.2">
      <c r="A87" s="31">
        <v>43890</v>
      </c>
      <c r="B87" s="33">
        <v>43862</v>
      </c>
      <c r="C87" s="23">
        <v>217000</v>
      </c>
      <c r="D87" s="98"/>
    </row>
    <row r="88" spans="1:4" x14ac:dyDescent="0.2">
      <c r="A88" s="31">
        <v>43897</v>
      </c>
      <c r="B88" s="32">
        <v>43891</v>
      </c>
      <c r="C88" s="25">
        <v>211000</v>
      </c>
      <c r="D88" s="98"/>
    </row>
    <row r="89" spans="1:4" x14ac:dyDescent="0.2">
      <c r="A89" s="31">
        <v>43904</v>
      </c>
      <c r="B89" s="32">
        <v>43891</v>
      </c>
      <c r="C89" s="26">
        <v>282000</v>
      </c>
      <c r="D89" s="98"/>
    </row>
    <row r="90" spans="1:4" x14ac:dyDescent="0.2">
      <c r="A90" s="31">
        <v>43911</v>
      </c>
      <c r="B90" s="32" t="s">
        <v>122</v>
      </c>
      <c r="C90" s="25">
        <v>3307000</v>
      </c>
      <c r="D90" s="98"/>
    </row>
    <row r="91" spans="1:4" x14ac:dyDescent="0.2">
      <c r="A91" s="31">
        <v>43918</v>
      </c>
      <c r="B91" s="33">
        <v>43891</v>
      </c>
      <c r="C91" s="27">
        <v>6648000</v>
      </c>
      <c r="D91" s="98"/>
    </row>
    <row r="92" spans="1:4" x14ac:dyDescent="0.2">
      <c r="A92" s="31">
        <v>43925</v>
      </c>
      <c r="B92" s="33">
        <v>43922</v>
      </c>
      <c r="C92" s="25">
        <v>6615000</v>
      </c>
    </row>
    <row r="93" spans="1:4" x14ac:dyDescent="0.2">
      <c r="A93" s="31">
        <v>43932</v>
      </c>
      <c r="B93" s="33">
        <v>43922</v>
      </c>
      <c r="C93" s="27">
        <v>5237000</v>
      </c>
    </row>
    <row r="94" spans="1:4" x14ac:dyDescent="0.2">
      <c r="A94" s="30">
        <v>43939</v>
      </c>
      <c r="B94" s="33">
        <v>43922</v>
      </c>
      <c r="C94" s="28">
        <v>4442000</v>
      </c>
    </row>
    <row r="95" spans="1:4" x14ac:dyDescent="0.2">
      <c r="A95" s="30">
        <v>43946</v>
      </c>
      <c r="B95" s="33">
        <v>43922</v>
      </c>
      <c r="C95" s="28">
        <v>3867000</v>
      </c>
    </row>
    <row r="96" spans="1:4" x14ac:dyDescent="0.2">
      <c r="A96" s="30">
        <v>43953</v>
      </c>
      <c r="B96" s="33">
        <v>43952</v>
      </c>
      <c r="C96" s="28">
        <v>3176000</v>
      </c>
    </row>
    <row r="97" spans="1:4" x14ac:dyDescent="0.2">
      <c r="A97" s="63">
        <v>43960</v>
      </c>
      <c r="B97" s="64">
        <v>43952</v>
      </c>
      <c r="C97" s="62">
        <v>2687000</v>
      </c>
      <c r="D97" s="65"/>
    </row>
    <row r="98" spans="1:4" x14ac:dyDescent="0.2">
      <c r="A98" s="63">
        <v>43967</v>
      </c>
      <c r="B98" s="66">
        <v>43952</v>
      </c>
      <c r="C98" s="59">
        <v>2446000</v>
      </c>
      <c r="D98" s="65"/>
    </row>
    <row r="99" spans="1:4" x14ac:dyDescent="0.2">
      <c r="A99" s="71">
        <v>43974</v>
      </c>
      <c r="B99" s="70">
        <v>43952</v>
      </c>
      <c r="C99" s="59">
        <v>2123000</v>
      </c>
    </row>
    <row r="100" spans="1:4" x14ac:dyDescent="0.2">
      <c r="A100" s="72">
        <v>43981</v>
      </c>
      <c r="B100" s="73">
        <v>43952</v>
      </c>
      <c r="C100" s="62">
        <v>1897000</v>
      </c>
      <c r="D100" s="65"/>
    </row>
    <row r="101" spans="1:4" x14ac:dyDescent="0.2">
      <c r="A101" s="63">
        <v>43988</v>
      </c>
      <c r="B101" s="73">
        <v>43983</v>
      </c>
      <c r="C101" s="77">
        <v>1566000</v>
      </c>
      <c r="D101" s="65"/>
    </row>
    <row r="102" spans="1:4" x14ac:dyDescent="0.2">
      <c r="A102" s="63">
        <v>43995</v>
      </c>
      <c r="B102" s="66">
        <v>43983</v>
      </c>
      <c r="C102" s="62">
        <v>1540000</v>
      </c>
      <c r="D102" s="65"/>
    </row>
    <row r="103" spans="1:4" x14ac:dyDescent="0.2">
      <c r="A103" s="63">
        <v>44002</v>
      </c>
      <c r="B103" s="66">
        <v>43983</v>
      </c>
      <c r="C103" s="59">
        <v>1482000</v>
      </c>
      <c r="D103" s="65"/>
    </row>
    <row r="104" spans="1:4" x14ac:dyDescent="0.2">
      <c r="A104" s="75">
        <v>44009</v>
      </c>
      <c r="B104" s="78">
        <v>43983</v>
      </c>
      <c r="C104" s="60">
        <v>1427000</v>
      </c>
      <c r="D104" s="76"/>
    </row>
  </sheetData>
  <mergeCells count="1">
    <mergeCell ref="C26:D26"/>
  </mergeCells>
  <pageMargins left="0.7" right="0.7" top="0.75" bottom="0.75" header="0.3" footer="0.3"/>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0"/>
  <sheetViews>
    <sheetView workbookViewId="0"/>
  </sheetViews>
  <sheetFormatPr baseColWidth="10" defaultColWidth="10.6640625" defaultRowHeight="16" x14ac:dyDescent="0.2"/>
  <cols>
    <col min="1" max="1" width="10.6640625" style="39"/>
    <col min="2" max="3" width="16.6640625" style="22" bestFit="1" customWidth="1"/>
    <col min="4" max="4" width="15" style="22" bestFit="1" customWidth="1"/>
    <col min="5" max="16384" width="10.6640625" style="38"/>
  </cols>
  <sheetData>
    <row r="1" spans="1:2" x14ac:dyDescent="0.2">
      <c r="A1" s="36" t="s">
        <v>207</v>
      </c>
      <c r="B1" s="41"/>
    </row>
    <row r="3" spans="1:2" x14ac:dyDescent="0.2">
      <c r="A3" s="40" t="s">
        <v>134</v>
      </c>
    </row>
    <row r="20" spans="1:2" x14ac:dyDescent="0.2">
      <c r="A20" s="37"/>
      <c r="B20" s="42"/>
    </row>
    <row r="21" spans="1:2" x14ac:dyDescent="0.2">
      <c r="A21" s="37"/>
      <c r="B21" s="42"/>
    </row>
    <row r="22" spans="1:2" x14ac:dyDescent="0.2">
      <c r="A22" s="40" t="s">
        <v>136</v>
      </c>
      <c r="B22" s="42"/>
    </row>
    <row r="23" spans="1:2" x14ac:dyDescent="0.2">
      <c r="A23" s="37"/>
      <c r="B23" s="42"/>
    </row>
    <row r="24" spans="1:2" x14ac:dyDescent="0.2">
      <c r="A24" s="37"/>
      <c r="B24" s="42"/>
    </row>
    <row r="25" spans="1:2" x14ac:dyDescent="0.2">
      <c r="A25" s="37"/>
      <c r="B25" s="42"/>
    </row>
    <row r="26" spans="1:2" x14ac:dyDescent="0.2">
      <c r="A26" s="37"/>
      <c r="B26" s="42"/>
    </row>
    <row r="27" spans="1:2" x14ac:dyDescent="0.2">
      <c r="A27" s="37"/>
      <c r="B27" s="42"/>
    </row>
    <row r="28" spans="1:2" x14ac:dyDescent="0.2">
      <c r="A28" s="37"/>
      <c r="B28" s="42"/>
    </row>
    <row r="29" spans="1:2" x14ac:dyDescent="0.2">
      <c r="A29" s="37"/>
      <c r="B29" s="42"/>
    </row>
    <row r="30" spans="1:2" x14ac:dyDescent="0.2">
      <c r="A30" s="37"/>
      <c r="B30" s="42"/>
    </row>
    <row r="31" spans="1:2" x14ac:dyDescent="0.2">
      <c r="A31" s="37"/>
      <c r="B31" s="42"/>
    </row>
    <row r="32" spans="1:2" x14ac:dyDescent="0.2">
      <c r="A32" s="37"/>
      <c r="B32" s="42"/>
    </row>
    <row r="33" spans="1:4" x14ac:dyDescent="0.2">
      <c r="A33" s="37"/>
      <c r="B33" s="42"/>
    </row>
    <row r="34" spans="1:4" x14ac:dyDescent="0.2">
      <c r="A34" s="37"/>
      <c r="B34" s="42"/>
    </row>
    <row r="35" spans="1:4" x14ac:dyDescent="0.2">
      <c r="A35" s="37"/>
      <c r="B35" s="42"/>
    </row>
    <row r="36" spans="1:4" x14ac:dyDescent="0.2">
      <c r="A36" s="37"/>
      <c r="B36" s="42"/>
    </row>
    <row r="37" spans="1:4" x14ac:dyDescent="0.2">
      <c r="A37" s="37"/>
      <c r="B37" s="42"/>
    </row>
    <row r="38" spans="1:4" x14ac:dyDescent="0.2">
      <c r="A38" s="37"/>
      <c r="B38" s="42"/>
    </row>
    <row r="39" spans="1:4" x14ac:dyDescent="0.2">
      <c r="A39" s="37"/>
      <c r="B39" s="42"/>
    </row>
    <row r="40" spans="1:4" x14ac:dyDescent="0.2">
      <c r="A40" s="37"/>
      <c r="B40" s="42"/>
    </row>
    <row r="41" spans="1:4" x14ac:dyDescent="0.2">
      <c r="A41" s="5" t="s">
        <v>206</v>
      </c>
      <c r="B41" s="42"/>
    </row>
    <row r="42" spans="1:4" x14ac:dyDescent="0.2">
      <c r="A42" s="5" t="s">
        <v>150</v>
      </c>
      <c r="B42" s="42"/>
    </row>
    <row r="43" spans="1:4" x14ac:dyDescent="0.2">
      <c r="A43" s="6" t="s">
        <v>97</v>
      </c>
      <c r="B43" s="42"/>
    </row>
    <row r="44" spans="1:4" x14ac:dyDescent="0.2">
      <c r="A44" s="37"/>
      <c r="B44" s="42"/>
    </row>
    <row r="45" spans="1:4" x14ac:dyDescent="0.2">
      <c r="A45" s="37"/>
      <c r="B45" s="42"/>
    </row>
    <row r="46" spans="1:4" x14ac:dyDescent="0.2">
      <c r="A46" s="45" t="s">
        <v>135</v>
      </c>
      <c r="B46" s="9" t="s">
        <v>124</v>
      </c>
      <c r="C46" s="9" t="s">
        <v>125</v>
      </c>
      <c r="D46" s="9" t="s">
        <v>126</v>
      </c>
    </row>
    <row r="47" spans="1:4" x14ac:dyDescent="0.2">
      <c r="A47" s="43" t="s">
        <v>127</v>
      </c>
      <c r="B47" s="46">
        <v>6.5000000000000002E-2</v>
      </c>
      <c r="C47" s="46">
        <v>3.3000000000000002E-2</v>
      </c>
      <c r="D47" s="46">
        <v>1.7000000000000001E-2</v>
      </c>
    </row>
    <row r="48" spans="1:4" x14ac:dyDescent="0.2">
      <c r="A48" s="43">
        <v>1980</v>
      </c>
      <c r="B48" s="46">
        <v>3.3000000000000008E-2</v>
      </c>
      <c r="C48" s="46">
        <v>0.02</v>
      </c>
      <c r="D48" s="46">
        <v>4.0000000000000001E-3</v>
      </c>
    </row>
    <row r="49" spans="1:4" x14ac:dyDescent="0.2">
      <c r="A49" s="43" t="s">
        <v>128</v>
      </c>
      <c r="B49" s="46">
        <v>6.3999999999999987E-2</v>
      </c>
      <c r="C49" s="46">
        <v>4.1000000000000002E-2</v>
      </c>
      <c r="D49" s="46">
        <v>2.1999999999999999E-2</v>
      </c>
    </row>
    <row r="50" spans="1:4" x14ac:dyDescent="0.2">
      <c r="A50" s="43" t="s">
        <v>129</v>
      </c>
      <c r="B50" s="46">
        <v>0.03</v>
      </c>
      <c r="C50" s="46">
        <v>1.4E-2</v>
      </c>
      <c r="D50" s="46">
        <v>0.01</v>
      </c>
    </row>
    <row r="51" spans="1:4" x14ac:dyDescent="0.2">
      <c r="A51" s="43">
        <v>2001</v>
      </c>
      <c r="B51" s="46">
        <v>2.2000000000000009E-2</v>
      </c>
      <c r="C51" s="46">
        <v>1.2999999999999999E-2</v>
      </c>
      <c r="D51" s="46">
        <v>1.0999999999999999E-2</v>
      </c>
    </row>
    <row r="52" spans="1:4" x14ac:dyDescent="0.2">
      <c r="A52" s="43" t="s">
        <v>130</v>
      </c>
      <c r="B52" s="46">
        <v>7.3000000000000009E-2</v>
      </c>
      <c r="C52" s="46">
        <v>5.5E-2</v>
      </c>
      <c r="D52" s="46">
        <v>4.7E-2</v>
      </c>
    </row>
    <row r="53" spans="1:4" x14ac:dyDescent="0.2">
      <c r="A53" s="44">
        <v>2020</v>
      </c>
      <c r="B53" s="47">
        <v>0.16700000000000001</v>
      </c>
      <c r="C53" s="48">
        <v>0.09</v>
      </c>
      <c r="D53" s="48">
        <v>9.4E-2</v>
      </c>
    </row>
    <row r="56" spans="1:4" x14ac:dyDescent="0.2">
      <c r="A56" s="45" t="s">
        <v>135</v>
      </c>
      <c r="B56" s="9" t="s">
        <v>131</v>
      </c>
      <c r="C56" s="9" t="s">
        <v>132</v>
      </c>
      <c r="D56" s="9" t="s">
        <v>133</v>
      </c>
    </row>
    <row r="57" spans="1:4" x14ac:dyDescent="0.2">
      <c r="A57" s="43" t="s">
        <v>127</v>
      </c>
      <c r="B57" s="46">
        <v>4.9000000000000002E-2</v>
      </c>
      <c r="C57" s="46">
        <v>3.2000000000000001E-2</v>
      </c>
      <c r="D57" s="46">
        <v>2.1999999999999999E-2</v>
      </c>
    </row>
    <row r="58" spans="1:4" x14ac:dyDescent="0.2">
      <c r="A58" s="43">
        <v>1980</v>
      </c>
      <c r="B58" s="46">
        <v>1.0999999999999996E-2</v>
      </c>
      <c r="C58" s="46">
        <v>8.9999999999999993E-3</v>
      </c>
      <c r="D58" s="46">
        <v>-4.0000000000000001E-3</v>
      </c>
    </row>
    <row r="59" spans="1:4" x14ac:dyDescent="0.2">
      <c r="A59" s="43" t="s">
        <v>128</v>
      </c>
      <c r="B59" s="46">
        <v>3.2999999999999988E-2</v>
      </c>
      <c r="C59" s="46">
        <v>2.5000000000000001E-2</v>
      </c>
      <c r="D59" s="46">
        <v>1.7000000000000001E-2</v>
      </c>
    </row>
    <row r="60" spans="1:4" x14ac:dyDescent="0.2">
      <c r="A60" s="43" t="s">
        <v>129</v>
      </c>
      <c r="B60" s="46">
        <v>1.6999999999999994E-2</v>
      </c>
      <c r="C60" s="46">
        <v>8.0000000000000002E-3</v>
      </c>
      <c r="D60" s="46">
        <v>7.0000000000000001E-3</v>
      </c>
    </row>
    <row r="61" spans="1:4" x14ac:dyDescent="0.2">
      <c r="A61" s="43">
        <v>2001</v>
      </c>
      <c r="B61" s="46">
        <v>1.2999999999999989E-2</v>
      </c>
      <c r="C61" s="46">
        <v>1.2E-2</v>
      </c>
      <c r="D61" s="46">
        <v>3.0000000000000001E-3</v>
      </c>
    </row>
    <row r="62" spans="1:4" x14ac:dyDescent="0.2">
      <c r="A62" s="43" t="s">
        <v>130</v>
      </c>
      <c r="B62" s="46">
        <v>5.3000000000000005E-2</v>
      </c>
      <c r="C62" s="46">
        <v>3.2000000000000001E-2</v>
      </c>
      <c r="D62" s="46">
        <v>2.9000000000000001E-2</v>
      </c>
    </row>
    <row r="63" spans="1:4" x14ac:dyDescent="0.2">
      <c r="A63" s="44">
        <v>2020</v>
      </c>
      <c r="B63" s="47">
        <v>0.22900000000000001</v>
      </c>
      <c r="C63" s="48">
        <v>0.108</v>
      </c>
      <c r="D63" s="48">
        <v>0.13100000000000001</v>
      </c>
    </row>
    <row r="73" spans="1:4" x14ac:dyDescent="0.2">
      <c r="A73" s="38"/>
      <c r="B73" s="38"/>
      <c r="C73" s="38"/>
      <c r="D73" s="38"/>
    </row>
    <row r="74" spans="1:4" x14ac:dyDescent="0.2">
      <c r="A74" s="38"/>
      <c r="B74" s="38"/>
      <c r="C74" s="38"/>
      <c r="D74" s="38"/>
    </row>
    <row r="75" spans="1:4" x14ac:dyDescent="0.2">
      <c r="A75" s="38"/>
      <c r="B75" s="38"/>
      <c r="C75" s="38"/>
      <c r="D75" s="38"/>
    </row>
    <row r="76" spans="1:4" x14ac:dyDescent="0.2">
      <c r="A76" s="38"/>
      <c r="B76" s="38"/>
      <c r="C76" s="38"/>
      <c r="D76" s="38"/>
    </row>
    <row r="77" spans="1:4" x14ac:dyDescent="0.2">
      <c r="A77" s="38"/>
      <c r="B77" s="38"/>
      <c r="C77" s="38"/>
      <c r="D77" s="38"/>
    </row>
    <row r="78" spans="1:4" x14ac:dyDescent="0.2">
      <c r="A78" s="38"/>
      <c r="B78" s="38"/>
      <c r="C78" s="38"/>
      <c r="D78" s="38"/>
    </row>
    <row r="79" spans="1:4" x14ac:dyDescent="0.2">
      <c r="A79" s="38"/>
      <c r="B79" s="38"/>
      <c r="C79" s="38"/>
      <c r="D79" s="38"/>
    </row>
    <row r="80" spans="1:4" x14ac:dyDescent="0.2">
      <c r="A80" s="38"/>
      <c r="B80" s="38"/>
      <c r="C80" s="38"/>
      <c r="D80" s="38"/>
    </row>
  </sheetData>
  <pageMargins left="0.7" right="0.7" top="0.75" bottom="0.75" header="0.3" footer="0.3"/>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1"/>
  <sheetViews>
    <sheetView workbookViewId="0"/>
  </sheetViews>
  <sheetFormatPr baseColWidth="10" defaultColWidth="8.83203125" defaultRowHeight="16" x14ac:dyDescent="0.2"/>
  <cols>
    <col min="1" max="1" width="12" style="51" customWidth="1"/>
    <col min="2" max="2" width="8.83203125" style="52"/>
    <col min="3" max="3" width="2.5" style="38" customWidth="1"/>
    <col min="4" max="16384" width="8.83203125" style="38"/>
  </cols>
  <sheetData>
    <row r="1" spans="1:1" x14ac:dyDescent="0.2">
      <c r="A1" s="39" t="s">
        <v>208</v>
      </c>
    </row>
    <row r="20" spans="1:9" x14ac:dyDescent="0.2">
      <c r="A20" s="5" t="s">
        <v>206</v>
      </c>
    </row>
    <row r="21" spans="1:9" x14ac:dyDescent="0.2">
      <c r="A21" s="5" t="s">
        <v>147</v>
      </c>
    </row>
    <row r="22" spans="1:9" x14ac:dyDescent="0.2">
      <c r="A22" s="6" t="s">
        <v>97</v>
      </c>
    </row>
    <row r="23" spans="1:9" x14ac:dyDescent="0.2">
      <c r="B23" s="53"/>
      <c r="C23" s="49"/>
      <c r="D23" s="49"/>
      <c r="G23" s="50"/>
      <c r="H23" s="50"/>
      <c r="I23" s="50"/>
    </row>
    <row r="25" spans="1:9" x14ac:dyDescent="0.2">
      <c r="A25" s="45" t="s">
        <v>146</v>
      </c>
      <c r="B25" s="108" t="s">
        <v>137</v>
      </c>
      <c r="C25" s="108"/>
    </row>
    <row r="26" spans="1:9" x14ac:dyDescent="0.2">
      <c r="A26" s="43" t="s">
        <v>138</v>
      </c>
      <c r="B26" s="54">
        <v>0.21814259004316047</v>
      </c>
      <c r="C26" s="55"/>
    </row>
    <row r="27" spans="1:9" x14ac:dyDescent="0.2">
      <c r="A27" s="43" t="s">
        <v>140</v>
      </c>
      <c r="B27" s="54">
        <v>6.8654860392715372E-2</v>
      </c>
      <c r="C27" s="55"/>
    </row>
    <row r="28" spans="1:9" x14ac:dyDescent="0.2">
      <c r="A28" s="43">
        <v>1945</v>
      </c>
      <c r="B28" s="54">
        <v>7.0449968287488373E-3</v>
      </c>
      <c r="C28" s="55"/>
    </row>
    <row r="29" spans="1:9" x14ac:dyDescent="0.2">
      <c r="A29" s="43" t="s">
        <v>141</v>
      </c>
      <c r="B29" s="54">
        <v>4.1000000000000009E-2</v>
      </c>
      <c r="C29" s="55"/>
    </row>
    <row r="30" spans="1:9" x14ac:dyDescent="0.2">
      <c r="A30" s="43" t="s">
        <v>142</v>
      </c>
      <c r="B30" s="54">
        <v>3.3000000000000002E-2</v>
      </c>
      <c r="C30" s="55"/>
    </row>
    <row r="31" spans="1:9" x14ac:dyDescent="0.2">
      <c r="A31" s="43" t="s">
        <v>143</v>
      </c>
      <c r="B31" s="54">
        <v>3.3000000000000008E-2</v>
      </c>
      <c r="C31" s="55"/>
    </row>
    <row r="32" spans="1:9" x14ac:dyDescent="0.2">
      <c r="A32" s="43" t="s">
        <v>144</v>
      </c>
      <c r="B32" s="54">
        <v>1.7000000000000001E-2</v>
      </c>
      <c r="C32" s="55"/>
    </row>
    <row r="33" spans="1:3" x14ac:dyDescent="0.2">
      <c r="A33" s="43" t="s">
        <v>145</v>
      </c>
      <c r="B33" s="54">
        <v>2.4000000000000004E-2</v>
      </c>
      <c r="C33" s="55"/>
    </row>
    <row r="34" spans="1:3" x14ac:dyDescent="0.2">
      <c r="A34" s="43" t="s">
        <v>139</v>
      </c>
      <c r="B34" s="54">
        <v>3.7999999999999999E-2</v>
      </c>
      <c r="C34" s="55"/>
    </row>
    <row r="35" spans="1:3" x14ac:dyDescent="0.2">
      <c r="A35" s="43">
        <v>1980</v>
      </c>
      <c r="B35" s="54">
        <v>1.4999999999999999E-2</v>
      </c>
      <c r="C35" s="55"/>
    </row>
    <row r="36" spans="1:3" x14ac:dyDescent="0.2">
      <c r="A36" s="43" t="s">
        <v>128</v>
      </c>
      <c r="B36" s="54">
        <v>3.6000000000000004E-2</v>
      </c>
      <c r="C36" s="55"/>
    </row>
    <row r="37" spans="1:3" x14ac:dyDescent="0.2">
      <c r="A37" s="43" t="s">
        <v>129</v>
      </c>
      <c r="B37" s="54">
        <v>1.2999999999999998E-2</v>
      </c>
      <c r="C37" s="55"/>
    </row>
    <row r="38" spans="1:3" x14ac:dyDescent="0.2">
      <c r="A38" s="43">
        <v>2001</v>
      </c>
      <c r="B38" s="54">
        <v>1.2000000000000002E-2</v>
      </c>
      <c r="C38" s="55"/>
    </row>
    <row r="39" spans="1:3" x14ac:dyDescent="0.2">
      <c r="A39" s="43" t="s">
        <v>130</v>
      </c>
      <c r="B39" s="54">
        <v>4.4999999999999998E-2</v>
      </c>
      <c r="C39" s="55"/>
    </row>
    <row r="40" spans="1:3" x14ac:dyDescent="0.2">
      <c r="A40" s="44">
        <v>2020</v>
      </c>
      <c r="B40" s="56">
        <v>0.112</v>
      </c>
      <c r="C40" s="57"/>
    </row>
    <row r="41" spans="1:3" x14ac:dyDescent="0.2">
      <c r="A41" s="39"/>
      <c r="B41" s="22"/>
    </row>
  </sheetData>
  <mergeCells count="1">
    <mergeCell ref="B25:C25"/>
  </mergeCells>
  <pageMargins left="0.7" right="0.7" top="0.75" bottom="0.75" header="0.3" footer="0.3"/>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18"/>
  <sheetViews>
    <sheetView workbookViewId="0"/>
  </sheetViews>
  <sheetFormatPr baseColWidth="10" defaultColWidth="8.83203125" defaultRowHeight="16" x14ac:dyDescent="0.2"/>
  <cols>
    <col min="1" max="1" width="8.83203125" style="39"/>
    <col min="2" max="2" width="8.83203125" style="7"/>
    <col min="3" max="3" width="2.83203125" style="38" customWidth="1"/>
    <col min="4" max="16384" width="8.83203125" style="38"/>
  </cols>
  <sheetData>
    <row r="1" spans="1:1" x14ac:dyDescent="0.2">
      <c r="A1" s="39" t="s">
        <v>149</v>
      </c>
    </row>
    <row r="21" spans="1:3" x14ac:dyDescent="0.2">
      <c r="A21" s="5" t="s">
        <v>205</v>
      </c>
    </row>
    <row r="22" spans="1:3" x14ac:dyDescent="0.2">
      <c r="A22" s="5" t="s">
        <v>150</v>
      </c>
    </row>
    <row r="23" spans="1:3" x14ac:dyDescent="0.2">
      <c r="A23" s="6" t="s">
        <v>97</v>
      </c>
    </row>
    <row r="26" spans="1:3" x14ac:dyDescent="0.2">
      <c r="A26" s="45" t="s">
        <v>146</v>
      </c>
      <c r="B26" s="108" t="s">
        <v>148</v>
      </c>
      <c r="C26" s="108"/>
    </row>
    <row r="27" spans="1:3" x14ac:dyDescent="0.2">
      <c r="A27" s="39">
        <v>1929</v>
      </c>
      <c r="B27" s="19">
        <v>3.1516876779178526E-2</v>
      </c>
    </row>
    <row r="28" spans="1:3" x14ac:dyDescent="0.2">
      <c r="A28" s="39">
        <f>A27+1</f>
        <v>1930</v>
      </c>
      <c r="B28" s="19">
        <v>8.711360899237254E-2</v>
      </c>
    </row>
    <row r="29" spans="1:3" x14ac:dyDescent="0.2">
      <c r="A29" s="39">
        <f t="shared" ref="A29:A45" si="0">A28+1</f>
        <v>1931</v>
      </c>
      <c r="B29" s="19">
        <v>0.15906386354621183</v>
      </c>
    </row>
    <row r="30" spans="1:3" x14ac:dyDescent="0.2">
      <c r="A30" s="39">
        <f t="shared" si="0"/>
        <v>1932</v>
      </c>
      <c r="B30" s="19">
        <v>0.23647058823529413</v>
      </c>
    </row>
    <row r="31" spans="1:3" x14ac:dyDescent="0.2">
      <c r="A31" s="39">
        <f t="shared" si="0"/>
        <v>1933</v>
      </c>
      <c r="B31" s="19">
        <v>0.24869160690056213</v>
      </c>
    </row>
    <row r="32" spans="1:3" x14ac:dyDescent="0.2">
      <c r="A32" s="39">
        <f t="shared" si="0"/>
        <v>1934</v>
      </c>
      <c r="B32" s="19">
        <v>0.21711659965537047</v>
      </c>
    </row>
    <row r="33" spans="1:2" x14ac:dyDescent="0.2">
      <c r="A33" s="39">
        <f t="shared" si="0"/>
        <v>1935</v>
      </c>
      <c r="B33" s="19">
        <v>0.20068091545299793</v>
      </c>
    </row>
    <row r="34" spans="1:2" x14ac:dyDescent="0.2">
      <c r="A34" s="39">
        <f t="shared" si="0"/>
        <v>1936</v>
      </c>
      <c r="B34" s="19">
        <v>0.1689745508982036</v>
      </c>
    </row>
    <row r="35" spans="1:2" x14ac:dyDescent="0.2">
      <c r="A35" s="39">
        <f t="shared" si="0"/>
        <v>1937</v>
      </c>
      <c r="B35" s="19">
        <v>0.1425925925925926</v>
      </c>
    </row>
    <row r="36" spans="1:2" x14ac:dyDescent="0.2">
      <c r="A36" s="39">
        <f t="shared" si="0"/>
        <v>1938</v>
      </c>
      <c r="B36" s="19">
        <v>0.19025819446987732</v>
      </c>
    </row>
    <row r="37" spans="1:2" x14ac:dyDescent="0.2">
      <c r="A37" s="39">
        <f t="shared" si="0"/>
        <v>1939</v>
      </c>
      <c r="B37" s="19">
        <v>0.17164584464964694</v>
      </c>
    </row>
    <row r="38" spans="1:2" x14ac:dyDescent="0.2">
      <c r="A38" s="39">
        <f t="shared" si="0"/>
        <v>1940</v>
      </c>
      <c r="B38" s="19">
        <v>0.14593817397555714</v>
      </c>
    </row>
    <row r="39" spans="1:2" x14ac:dyDescent="0.2">
      <c r="A39" s="39">
        <f t="shared" si="0"/>
        <v>1941</v>
      </c>
      <c r="B39" s="19">
        <v>9.944553747093543E-2</v>
      </c>
    </row>
    <row r="40" spans="1:2" x14ac:dyDescent="0.2">
      <c r="A40" s="39">
        <f t="shared" si="0"/>
        <v>1942</v>
      </c>
      <c r="B40" s="19">
        <v>4.7154759794362705E-2</v>
      </c>
    </row>
    <row r="41" spans="1:2" x14ac:dyDescent="0.2">
      <c r="A41" s="39">
        <f t="shared" si="0"/>
        <v>1943</v>
      </c>
      <c r="B41" s="19">
        <v>1.9265394310406914E-2</v>
      </c>
    </row>
    <row r="42" spans="1:2" x14ac:dyDescent="0.2">
      <c r="A42" s="39">
        <f t="shared" si="0"/>
        <v>1944</v>
      </c>
      <c r="B42" s="19">
        <v>1.2264323631704191E-2</v>
      </c>
    </row>
    <row r="43" spans="1:2" x14ac:dyDescent="0.2">
      <c r="A43" s="39">
        <f t="shared" si="0"/>
        <v>1945</v>
      </c>
      <c r="B43" s="19">
        <v>1.9309320460453028E-2</v>
      </c>
    </row>
    <row r="44" spans="1:2" x14ac:dyDescent="0.2">
      <c r="A44" s="39">
        <f t="shared" si="0"/>
        <v>1946</v>
      </c>
      <c r="B44" s="19">
        <v>3.9464534075104314E-2</v>
      </c>
    </row>
    <row r="45" spans="1:2" x14ac:dyDescent="0.2">
      <c r="A45" s="39">
        <f t="shared" si="0"/>
        <v>1947</v>
      </c>
      <c r="B45" s="19">
        <v>3.5565896626225696E-2</v>
      </c>
    </row>
    <row r="46" spans="1:2" x14ac:dyDescent="0.2">
      <c r="A46" s="39">
        <f>A45+1</f>
        <v>1948</v>
      </c>
      <c r="B46" s="19">
        <v>3.7499999999999999E-2</v>
      </c>
    </row>
    <row r="47" spans="1:2" x14ac:dyDescent="0.2">
      <c r="A47" s="39">
        <f t="shared" ref="A47:A110" si="1">A46+1</f>
        <v>1949</v>
      </c>
      <c r="B47" s="19">
        <v>6.0499999999999998E-2</v>
      </c>
    </row>
    <row r="48" spans="1:2" x14ac:dyDescent="0.2">
      <c r="A48" s="39">
        <f t="shared" si="1"/>
        <v>1950</v>
      </c>
      <c r="B48" s="19">
        <v>5.2083333333333301E-2</v>
      </c>
    </row>
    <row r="49" spans="1:2" x14ac:dyDescent="0.2">
      <c r="A49" s="39">
        <f t="shared" si="1"/>
        <v>1951</v>
      </c>
      <c r="B49" s="19">
        <v>3.2833333333333298E-2</v>
      </c>
    </row>
    <row r="50" spans="1:2" x14ac:dyDescent="0.2">
      <c r="A50" s="39">
        <f t="shared" si="1"/>
        <v>1952</v>
      </c>
      <c r="B50" s="19">
        <v>3.0249999999999999E-2</v>
      </c>
    </row>
    <row r="51" spans="1:2" x14ac:dyDescent="0.2">
      <c r="A51" s="39">
        <f t="shared" si="1"/>
        <v>1953</v>
      </c>
      <c r="B51" s="19">
        <v>2.9249999999999998E-2</v>
      </c>
    </row>
    <row r="52" spans="1:2" x14ac:dyDescent="0.2">
      <c r="A52" s="39">
        <f t="shared" si="1"/>
        <v>1954</v>
      </c>
      <c r="B52" s="19">
        <v>5.5916666666666594E-2</v>
      </c>
    </row>
    <row r="53" spans="1:2" x14ac:dyDescent="0.2">
      <c r="A53" s="39">
        <f t="shared" si="1"/>
        <v>1955</v>
      </c>
      <c r="B53" s="19">
        <v>4.3666666666666604E-2</v>
      </c>
    </row>
    <row r="54" spans="1:2" x14ac:dyDescent="0.2">
      <c r="A54" s="39">
        <f t="shared" si="1"/>
        <v>1956</v>
      </c>
      <c r="B54" s="19">
        <v>4.1250000000000002E-2</v>
      </c>
    </row>
    <row r="55" spans="1:2" x14ac:dyDescent="0.2">
      <c r="A55" s="39">
        <f t="shared" si="1"/>
        <v>1957</v>
      </c>
      <c r="B55" s="19">
        <v>4.2999999999999997E-2</v>
      </c>
    </row>
    <row r="56" spans="1:2" x14ac:dyDescent="0.2">
      <c r="A56" s="39">
        <f t="shared" si="1"/>
        <v>1958</v>
      </c>
      <c r="B56" s="19">
        <v>6.8416666666666598E-2</v>
      </c>
    </row>
    <row r="57" spans="1:2" x14ac:dyDescent="0.2">
      <c r="A57" s="39">
        <f t="shared" si="1"/>
        <v>1959</v>
      </c>
      <c r="B57" s="19">
        <v>5.45E-2</v>
      </c>
    </row>
    <row r="58" spans="1:2" x14ac:dyDescent="0.2">
      <c r="A58" s="39">
        <f t="shared" si="1"/>
        <v>1960</v>
      </c>
      <c r="B58" s="19">
        <v>5.54166666666666E-2</v>
      </c>
    </row>
    <row r="59" spans="1:2" x14ac:dyDescent="0.2">
      <c r="A59" s="39">
        <f t="shared" si="1"/>
        <v>1961</v>
      </c>
      <c r="B59" s="19">
        <v>6.6916666666666597E-2</v>
      </c>
    </row>
    <row r="60" spans="1:2" x14ac:dyDescent="0.2">
      <c r="A60" s="39">
        <f t="shared" si="1"/>
        <v>1962</v>
      </c>
      <c r="B60" s="19">
        <v>5.56666666666666E-2</v>
      </c>
    </row>
    <row r="61" spans="1:2" x14ac:dyDescent="0.2">
      <c r="A61" s="39">
        <f t="shared" si="1"/>
        <v>1963</v>
      </c>
      <c r="B61" s="19">
        <v>5.6416666666666601E-2</v>
      </c>
    </row>
    <row r="62" spans="1:2" x14ac:dyDescent="0.2">
      <c r="A62" s="39">
        <f t="shared" si="1"/>
        <v>1964</v>
      </c>
      <c r="B62" s="19">
        <v>5.1583333333333294E-2</v>
      </c>
    </row>
    <row r="63" spans="1:2" x14ac:dyDescent="0.2">
      <c r="A63" s="39">
        <f t="shared" si="1"/>
        <v>1965</v>
      </c>
      <c r="B63" s="19">
        <v>4.5083333333333302E-2</v>
      </c>
    </row>
    <row r="64" spans="1:2" x14ac:dyDescent="0.2">
      <c r="A64" s="39">
        <f t="shared" si="1"/>
        <v>1966</v>
      </c>
      <c r="B64" s="19">
        <v>3.7916666666666599E-2</v>
      </c>
    </row>
    <row r="65" spans="1:2" x14ac:dyDescent="0.2">
      <c r="A65" s="39">
        <f t="shared" si="1"/>
        <v>1967</v>
      </c>
      <c r="B65" s="19">
        <v>3.8416666666666599E-2</v>
      </c>
    </row>
    <row r="66" spans="1:2" x14ac:dyDescent="0.2">
      <c r="A66" s="39">
        <f t="shared" si="1"/>
        <v>1968</v>
      </c>
      <c r="B66" s="19">
        <v>3.55833333333333E-2</v>
      </c>
    </row>
    <row r="67" spans="1:2" x14ac:dyDescent="0.2">
      <c r="A67" s="39">
        <f t="shared" si="1"/>
        <v>1969</v>
      </c>
      <c r="B67" s="19">
        <v>3.4916666666666603E-2</v>
      </c>
    </row>
    <row r="68" spans="1:2" x14ac:dyDescent="0.2">
      <c r="A68" s="39">
        <f t="shared" si="1"/>
        <v>1970</v>
      </c>
      <c r="B68" s="19">
        <v>4.9833333333333299E-2</v>
      </c>
    </row>
    <row r="69" spans="1:2" x14ac:dyDescent="0.2">
      <c r="A69" s="39">
        <f t="shared" si="1"/>
        <v>1971</v>
      </c>
      <c r="B69" s="19">
        <v>5.9500000000000004E-2</v>
      </c>
    </row>
    <row r="70" spans="1:2" x14ac:dyDescent="0.2">
      <c r="A70" s="39">
        <f t="shared" si="1"/>
        <v>1972</v>
      </c>
      <c r="B70" s="19">
        <v>5.5999999999999994E-2</v>
      </c>
    </row>
    <row r="71" spans="1:2" x14ac:dyDescent="0.2">
      <c r="A71" s="39">
        <f t="shared" si="1"/>
        <v>1973</v>
      </c>
      <c r="B71" s="19">
        <v>4.8583333333333298E-2</v>
      </c>
    </row>
    <row r="72" spans="1:2" x14ac:dyDescent="0.2">
      <c r="A72" s="39">
        <f t="shared" si="1"/>
        <v>1974</v>
      </c>
      <c r="B72" s="19">
        <v>5.6416666666666601E-2</v>
      </c>
    </row>
    <row r="73" spans="1:2" x14ac:dyDescent="0.2">
      <c r="A73" s="39">
        <f t="shared" si="1"/>
        <v>1975</v>
      </c>
      <c r="B73" s="19">
        <v>8.4749999999999992E-2</v>
      </c>
    </row>
    <row r="74" spans="1:2" x14ac:dyDescent="0.2">
      <c r="A74" s="39">
        <f t="shared" si="1"/>
        <v>1976</v>
      </c>
      <c r="B74" s="19">
        <v>7.6999999999999999E-2</v>
      </c>
    </row>
    <row r="75" spans="1:2" x14ac:dyDescent="0.2">
      <c r="A75" s="39">
        <f t="shared" si="1"/>
        <v>1977</v>
      </c>
      <c r="B75" s="19">
        <v>7.0499999999999993E-2</v>
      </c>
    </row>
    <row r="76" spans="1:2" x14ac:dyDescent="0.2">
      <c r="A76" s="39">
        <f t="shared" si="1"/>
        <v>1978</v>
      </c>
      <c r="B76" s="19">
        <v>6.0666666666666605E-2</v>
      </c>
    </row>
    <row r="77" spans="1:2" x14ac:dyDescent="0.2">
      <c r="A77" s="39">
        <f t="shared" si="1"/>
        <v>1979</v>
      </c>
      <c r="B77" s="19">
        <v>5.8499999999999996E-2</v>
      </c>
    </row>
    <row r="78" spans="1:2" x14ac:dyDescent="0.2">
      <c r="A78" s="39">
        <f t="shared" si="1"/>
        <v>1980</v>
      </c>
      <c r="B78" s="19">
        <v>7.1749999999999994E-2</v>
      </c>
    </row>
    <row r="79" spans="1:2" x14ac:dyDescent="0.2">
      <c r="A79" s="39">
        <f t="shared" si="1"/>
        <v>1981</v>
      </c>
      <c r="B79" s="19">
        <v>7.6166666666666605E-2</v>
      </c>
    </row>
    <row r="80" spans="1:2" x14ac:dyDescent="0.2">
      <c r="A80" s="39">
        <f t="shared" si="1"/>
        <v>1982</v>
      </c>
      <c r="B80" s="19">
        <v>9.7083333333333299E-2</v>
      </c>
    </row>
    <row r="81" spans="1:2" x14ac:dyDescent="0.2">
      <c r="A81" s="39">
        <f t="shared" si="1"/>
        <v>1983</v>
      </c>
      <c r="B81" s="19">
        <v>9.6000000000000002E-2</v>
      </c>
    </row>
    <row r="82" spans="1:2" x14ac:dyDescent="0.2">
      <c r="A82" s="39">
        <f t="shared" si="1"/>
        <v>1984</v>
      </c>
      <c r="B82" s="19">
        <v>7.5083333333333308E-2</v>
      </c>
    </row>
    <row r="83" spans="1:2" x14ac:dyDescent="0.2">
      <c r="A83" s="39">
        <f t="shared" si="1"/>
        <v>1985</v>
      </c>
      <c r="B83" s="19">
        <v>7.1916666666666601E-2</v>
      </c>
    </row>
    <row r="84" spans="1:2" x14ac:dyDescent="0.2">
      <c r="A84" s="39">
        <f t="shared" si="1"/>
        <v>1986</v>
      </c>
      <c r="B84" s="19">
        <v>7.0000000000000007E-2</v>
      </c>
    </row>
    <row r="85" spans="1:2" x14ac:dyDescent="0.2">
      <c r="A85" s="39">
        <f t="shared" si="1"/>
        <v>1987</v>
      </c>
      <c r="B85" s="19">
        <v>6.1749999999999999E-2</v>
      </c>
    </row>
    <row r="86" spans="1:2" x14ac:dyDescent="0.2">
      <c r="A86" s="39">
        <f t="shared" si="1"/>
        <v>1988</v>
      </c>
      <c r="B86" s="19">
        <v>5.49166666666666E-2</v>
      </c>
    </row>
    <row r="87" spans="1:2" x14ac:dyDescent="0.2">
      <c r="A87" s="39">
        <f t="shared" si="1"/>
        <v>1989</v>
      </c>
      <c r="B87" s="19">
        <v>5.2583333333333301E-2</v>
      </c>
    </row>
    <row r="88" spans="1:2" x14ac:dyDescent="0.2">
      <c r="A88" s="39">
        <f t="shared" si="1"/>
        <v>1990</v>
      </c>
      <c r="B88" s="19">
        <v>5.6166666666666601E-2</v>
      </c>
    </row>
    <row r="89" spans="1:2" x14ac:dyDescent="0.2">
      <c r="A89" s="39">
        <f t="shared" si="1"/>
        <v>1991</v>
      </c>
      <c r="B89" s="19">
        <v>6.8499999999999991E-2</v>
      </c>
    </row>
    <row r="90" spans="1:2" x14ac:dyDescent="0.2">
      <c r="A90" s="39">
        <f t="shared" si="1"/>
        <v>1992</v>
      </c>
      <c r="B90" s="19">
        <v>7.4916666666666604E-2</v>
      </c>
    </row>
    <row r="91" spans="1:2" x14ac:dyDescent="0.2">
      <c r="A91" s="39">
        <f t="shared" si="1"/>
        <v>1993</v>
      </c>
      <c r="B91" s="19">
        <v>6.9083333333333302E-2</v>
      </c>
    </row>
    <row r="92" spans="1:2" x14ac:dyDescent="0.2">
      <c r="A92" s="39">
        <f t="shared" si="1"/>
        <v>1994</v>
      </c>
      <c r="B92" s="19">
        <v>6.0999999999999999E-2</v>
      </c>
    </row>
    <row r="93" spans="1:2" x14ac:dyDescent="0.2">
      <c r="A93" s="39">
        <f t="shared" si="1"/>
        <v>1995</v>
      </c>
      <c r="B93" s="19">
        <v>5.5916666666666594E-2</v>
      </c>
    </row>
    <row r="94" spans="1:2" x14ac:dyDescent="0.2">
      <c r="A94" s="39">
        <f t="shared" si="1"/>
        <v>1996</v>
      </c>
      <c r="B94" s="19">
        <v>5.4083333333333296E-2</v>
      </c>
    </row>
    <row r="95" spans="1:2" x14ac:dyDescent="0.2">
      <c r="A95" s="39">
        <f t="shared" si="1"/>
        <v>1997</v>
      </c>
      <c r="B95" s="19">
        <v>4.9416666666666602E-2</v>
      </c>
    </row>
    <row r="96" spans="1:2" x14ac:dyDescent="0.2">
      <c r="A96" s="39">
        <f t="shared" si="1"/>
        <v>1998</v>
      </c>
      <c r="B96" s="19">
        <v>4.4999999999999998E-2</v>
      </c>
    </row>
    <row r="97" spans="1:2" x14ac:dyDescent="0.2">
      <c r="A97" s="39">
        <f t="shared" si="1"/>
        <v>1999</v>
      </c>
      <c r="B97" s="19">
        <v>4.2166666666666595E-2</v>
      </c>
    </row>
    <row r="98" spans="1:2" x14ac:dyDescent="0.2">
      <c r="A98" s="39">
        <f t="shared" si="1"/>
        <v>2000</v>
      </c>
      <c r="B98" s="19">
        <v>3.96666666666666E-2</v>
      </c>
    </row>
    <row r="99" spans="1:2" x14ac:dyDescent="0.2">
      <c r="A99" s="39">
        <f t="shared" si="1"/>
        <v>2001</v>
      </c>
      <c r="B99" s="19">
        <v>4.74166666666666E-2</v>
      </c>
    </row>
    <row r="100" spans="1:2" x14ac:dyDescent="0.2">
      <c r="A100" s="39">
        <f t="shared" si="1"/>
        <v>2002</v>
      </c>
      <c r="B100" s="19">
        <v>5.7833333333333299E-2</v>
      </c>
    </row>
    <row r="101" spans="1:2" x14ac:dyDescent="0.2">
      <c r="A101" s="39">
        <f t="shared" si="1"/>
        <v>2003</v>
      </c>
      <c r="B101" s="19">
        <v>5.9916666666666597E-2</v>
      </c>
    </row>
    <row r="102" spans="1:2" x14ac:dyDescent="0.2">
      <c r="A102" s="39">
        <f t="shared" si="1"/>
        <v>2004</v>
      </c>
      <c r="B102" s="19">
        <v>5.54166666666666E-2</v>
      </c>
    </row>
    <row r="103" spans="1:2" x14ac:dyDescent="0.2">
      <c r="A103" s="39">
        <f t="shared" si="1"/>
        <v>2005</v>
      </c>
      <c r="B103" s="19">
        <v>5.0833333333333307E-2</v>
      </c>
    </row>
    <row r="104" spans="1:2" x14ac:dyDescent="0.2">
      <c r="A104" s="39">
        <f t="shared" si="1"/>
        <v>2006</v>
      </c>
      <c r="B104" s="19">
        <v>4.6083333333333296E-2</v>
      </c>
    </row>
    <row r="105" spans="1:2" x14ac:dyDescent="0.2">
      <c r="A105" s="39">
        <f t="shared" si="1"/>
        <v>2007</v>
      </c>
      <c r="B105" s="19">
        <v>4.6166666666666599E-2</v>
      </c>
    </row>
    <row r="106" spans="1:2" x14ac:dyDescent="0.2">
      <c r="A106" s="39">
        <f t="shared" si="1"/>
        <v>2008</v>
      </c>
      <c r="B106" s="19">
        <v>5.7999999999999996E-2</v>
      </c>
    </row>
    <row r="107" spans="1:2" x14ac:dyDescent="0.2">
      <c r="A107" s="39">
        <f t="shared" si="1"/>
        <v>2009</v>
      </c>
      <c r="B107" s="19">
        <v>9.2833333333333296E-2</v>
      </c>
    </row>
    <row r="108" spans="1:2" x14ac:dyDescent="0.2">
      <c r="A108" s="39">
        <f t="shared" si="1"/>
        <v>2010</v>
      </c>
      <c r="B108" s="19">
        <v>9.6083333333333312E-2</v>
      </c>
    </row>
    <row r="109" spans="1:2" x14ac:dyDescent="0.2">
      <c r="A109" s="39">
        <f t="shared" si="1"/>
        <v>2011</v>
      </c>
      <c r="B109" s="19">
        <v>8.9333333333333306E-2</v>
      </c>
    </row>
    <row r="110" spans="1:2" x14ac:dyDescent="0.2">
      <c r="A110" s="39">
        <f t="shared" si="1"/>
        <v>2012</v>
      </c>
      <c r="B110" s="19">
        <v>8.0749999999999988E-2</v>
      </c>
    </row>
    <row r="111" spans="1:2" x14ac:dyDescent="0.2">
      <c r="A111" s="39">
        <f t="shared" ref="A111:A117" si="2">A110+1</f>
        <v>2013</v>
      </c>
      <c r="B111" s="19">
        <v>7.3583333333333292E-2</v>
      </c>
    </row>
    <row r="112" spans="1:2" x14ac:dyDescent="0.2">
      <c r="A112" s="39">
        <f t="shared" si="2"/>
        <v>2014</v>
      </c>
      <c r="B112" s="19">
        <v>6.1583333333333296E-2</v>
      </c>
    </row>
    <row r="113" spans="1:3" x14ac:dyDescent="0.2">
      <c r="A113" s="39">
        <f t="shared" si="2"/>
        <v>2015</v>
      </c>
      <c r="B113" s="19">
        <v>5.2750000000000005E-2</v>
      </c>
    </row>
    <row r="114" spans="1:3" x14ac:dyDescent="0.2">
      <c r="A114" s="39">
        <f t="shared" si="2"/>
        <v>2016</v>
      </c>
      <c r="B114" s="19">
        <v>4.8750000000000002E-2</v>
      </c>
    </row>
    <row r="115" spans="1:3" x14ac:dyDescent="0.2">
      <c r="A115" s="39">
        <f t="shared" si="2"/>
        <v>2017</v>
      </c>
      <c r="B115" s="19">
        <v>4.3416666666666597E-2</v>
      </c>
    </row>
    <row r="116" spans="1:3" x14ac:dyDescent="0.2">
      <c r="A116" s="39">
        <f t="shared" si="2"/>
        <v>2018</v>
      </c>
      <c r="B116" s="19">
        <v>3.8916666666666599E-2</v>
      </c>
    </row>
    <row r="117" spans="1:3" x14ac:dyDescent="0.2">
      <c r="A117" s="39">
        <f t="shared" si="2"/>
        <v>2019</v>
      </c>
      <c r="B117" s="19">
        <v>3.6666666666666597E-2</v>
      </c>
    </row>
    <row r="118" spans="1:3" x14ac:dyDescent="0.2">
      <c r="A118" s="44">
        <v>2020</v>
      </c>
      <c r="B118" s="58">
        <v>0.13300000000000001</v>
      </c>
      <c r="C118" s="57"/>
    </row>
  </sheetData>
  <mergeCells count="1">
    <mergeCell ref="B26:C26"/>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401(k) match suspension</vt:lpstr>
      <vt:lpstr>Deaths</vt:lpstr>
      <vt:lpstr>Weekly UI claims</vt:lpstr>
      <vt:lpstr>Change in UR by age, gender</vt:lpstr>
      <vt:lpstr>Change in UR since Depression</vt:lpstr>
      <vt:lpstr>Unemployment rate</vt:lpstr>
    </vt:vector>
  </TitlesOfParts>
  <Company>Boston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Pierre Aubry</dc:creator>
  <cp:lastModifiedBy>Amy Grzybowski</cp:lastModifiedBy>
  <dcterms:created xsi:type="dcterms:W3CDTF">2020-04-16T21:19:43Z</dcterms:created>
  <dcterms:modified xsi:type="dcterms:W3CDTF">2020-07-02T17:50:16Z</dcterms:modified>
</cp:coreProperties>
</file>